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770" tabRatio="783" activeTab="0"/>
  </bookViews>
  <sheets>
    <sheet name="ACQUIS+129" sheetId="1" r:id="rId1"/>
    <sheet name="ORD SEMPLICE+MAP+LPU+APP GDP" sheetId="2" r:id="rId2"/>
    <sheet name="PATT" sheetId="3" r:id="rId3"/>
    <sheet name="DIRETT+RITO" sheetId="4" r:id="rId4"/>
    <sheet name="DIRETT+DIB" sheetId="5" r:id="rId5"/>
    <sheet name="ABB SEMPLICE" sheetId="6" r:id="rId6"/>
    <sheet name="ABB COND" sheetId="7" r:id="rId7"/>
    <sheet name="DIB" sheetId="8" r:id="rId8"/>
    <sheet name="INC ESEC" sheetId="9" r:id="rId9"/>
    <sheet name="RIESAME REALE" sheetId="10" r:id="rId10"/>
    <sheet name="ASSISE" sheetId="11" r:id="rId11"/>
  </sheets>
  <definedNames>
    <definedName name="_xlfn.AGGREGATE" hidden="1">#NAME?</definedName>
    <definedName name="_xlnm.Print_Area" localSheetId="6">'ABB COND'!$A$1:$I$219</definedName>
    <definedName name="_xlnm.Print_Area" localSheetId="5">'ABB SEMPLICE'!$A$1:$I$218</definedName>
    <definedName name="_xlnm.Print_Area" localSheetId="0">'ACQUIS+129'!$A$1:$I$218</definedName>
    <definedName name="_xlnm.Print_Area" localSheetId="10">'ASSISE'!$A$1:$I$214</definedName>
    <definedName name="_xlnm.Print_Area" localSheetId="7">'DIB'!$A$1:$I$219</definedName>
    <definedName name="_xlnm.Print_Area" localSheetId="4">'DIRETT+DIB'!$A$1:$I$219</definedName>
    <definedName name="_xlnm.Print_Area" localSheetId="3">'DIRETT+RITO'!$A$1:$I$219</definedName>
    <definedName name="_xlnm.Print_Area" localSheetId="8">'INC ESEC'!$A$1:$I$173</definedName>
    <definedName name="_xlnm.Print_Area" localSheetId="1">'ORD SEMPLICE+MAP+LPU+APP GDP'!$A$1:$I$219</definedName>
    <definedName name="_xlnm.Print_Area" localSheetId="2">'PATT'!$A$1:$I$216</definedName>
    <definedName name="_xlnm.Print_Area" localSheetId="9">'RIESAME REALE'!$A$1:$I$185</definedName>
    <definedName name="OLE_LINK4" localSheetId="6">'ABB COND'!#REF!</definedName>
    <definedName name="OLE_LINK4" localSheetId="5">'ABB SEMPLICE'!#REF!</definedName>
    <definedName name="OLE_LINK4" localSheetId="0">'ACQUIS+129'!#REF!</definedName>
    <definedName name="OLE_LINK4" localSheetId="10">'ASSISE'!#REF!</definedName>
    <definedName name="OLE_LINK4" localSheetId="7">'DIB'!#REF!</definedName>
    <definedName name="OLE_LINK4" localSheetId="4">'DIRETT+DIB'!#REF!</definedName>
    <definedName name="OLE_LINK4" localSheetId="3">'DIRETT+RITO'!#REF!</definedName>
    <definedName name="OLE_LINK4" localSheetId="8">'INC ESEC'!#REF!</definedName>
    <definedName name="OLE_LINK4" localSheetId="1">'ORD SEMPLICE+MAP+LPU+APP GDP'!#REF!</definedName>
    <definedName name="OLE_LINK4" localSheetId="2">'PATT'!#REF!</definedName>
    <definedName name="OLE_LINK4" localSheetId="9">'RIESAME REALE'!#REF!</definedName>
  </definedNames>
  <calcPr fullCalcOnLoad="1"/>
</workbook>
</file>

<file path=xl/sharedStrings.xml><?xml version="1.0" encoding="utf-8"?>
<sst xmlns="http://schemas.openxmlformats.org/spreadsheetml/2006/main" count="2182" uniqueCount="216">
  <si>
    <t>TRIBUNALE DI MONZA</t>
  </si>
  <si>
    <t>CAMPO 1</t>
  </si>
  <si>
    <t>CAMPO 2</t>
  </si>
  <si>
    <t xml:space="preserve">come in atti generalizzati, </t>
  </si>
  <si>
    <t>CAMPO 3</t>
  </si>
  <si>
    <t>FASE INTRODUTTIVA</t>
  </si>
  <si>
    <t>0= NO; 1=SI</t>
  </si>
  <si>
    <t>CAMPO 4</t>
  </si>
  <si>
    <t>RITO</t>
  </si>
  <si>
    <t>CAMPO 5</t>
  </si>
  <si>
    <t>PARTI CIVILI COSTITUITE</t>
  </si>
  <si>
    <t xml:space="preserve">CAMPO 6 </t>
  </si>
  <si>
    <t xml:space="preserve">CAMPO 7 </t>
  </si>
  <si>
    <t>NUMERO CAPI DI IMPUTAZIONE</t>
  </si>
  <si>
    <t xml:space="preserve">CAMPO 8 </t>
  </si>
  <si>
    <t>NUMERO UDIENZE DI</t>
  </si>
  <si>
    <t xml:space="preserve">CAMPO 9 </t>
  </si>
  <si>
    <t>NUMERO IMPUTATI ASSISTITI</t>
  </si>
  <si>
    <t>TRATTAZIONE EFFETTIVA</t>
  </si>
  <si>
    <t>CAMPO 10</t>
  </si>
  <si>
    <t>IMPUTATO DETENUTO</t>
  </si>
  <si>
    <t xml:space="preserve">Procedimento penale n. </t>
  </si>
  <si>
    <t>R.G.N.R.</t>
  </si>
  <si>
    <t xml:space="preserve">A carico di: </t>
  </si>
  <si>
    <t>TABELLA BASE</t>
  </si>
  <si>
    <t>IMPORTO</t>
  </si>
  <si>
    <t>FASE DI STUDIO</t>
  </si>
  <si>
    <t>FASE DECISORIA</t>
  </si>
  <si>
    <t>TOTALE TABELLA BASE</t>
  </si>
  <si>
    <t>FATTORI CORRETTIVI</t>
  </si>
  <si>
    <t>MAGGIOR.</t>
  </si>
  <si>
    <t>TOTALE COMPRENSIVO FATTORI CORRETTIVI</t>
  </si>
  <si>
    <t>RIDOTTO 1/3</t>
  </si>
  <si>
    <t xml:space="preserve">MAGGIORAZIONE PER  RIESAME   </t>
  </si>
  <si>
    <t xml:space="preserve">TOTALE </t>
  </si>
  <si>
    <t>RIMB. FORF. 15%</t>
  </si>
  <si>
    <t>TOTALE ONORARI DI CUI SI CHIEDE LA LIQUIDAZIONE</t>
  </si>
  <si>
    <t>OLTRE C.P.A. e I.V.A.</t>
  </si>
  <si>
    <t xml:space="preserve">               LEGENDA DEI FATTORI CORRETTIVI DI MOLTIPLICAZIONE APPLICATI</t>
  </si>
  <si>
    <t>Rito collegiale +20%</t>
  </si>
  <si>
    <t>Giudizio con oltre quattro imputati: + 20%</t>
  </si>
  <si>
    <t>Udienze: da 1 a 6 base, da 7 a 12 +30%, da 13 in su +60%</t>
  </si>
  <si>
    <t>DICHIARA</t>
  </si>
  <si>
    <t>CHIEDE</t>
  </si>
  <si>
    <t>oltre C.P.A. e I.V.A.  a titolo di onorari</t>
  </si>
  <si>
    <t xml:space="preserve">Monza, lì </t>
  </si>
  <si>
    <t>ALLEGATI</t>
  </si>
  <si>
    <t>DATI AVVOCATO</t>
  </si>
  <si>
    <t>AVV.</t>
  </si>
  <si>
    <t xml:space="preserve">CF: </t>
  </si>
  <si>
    <t>EMAIL:</t>
  </si>
  <si>
    <t>FAX:</t>
  </si>
  <si>
    <t xml:space="preserve">                    NR.</t>
  </si>
  <si>
    <t>R.G.TRIB</t>
  </si>
  <si>
    <t>DECRETO DI LIQUIDAZIONE DEGLI ONORARI DEL DIFENSORE</t>
  </si>
  <si>
    <t xml:space="preserve">Monza,_________________                                                        </t>
  </si>
  <si>
    <t xml:space="preserve">IL  GIUDICE                                 </t>
  </si>
  <si>
    <t>IL CANCELLIERE</t>
  </si>
  <si>
    <t>Presenza parte civile: + 200€</t>
  </si>
  <si>
    <t>valore fisso</t>
  </si>
  <si>
    <t>Imputati assistiti: 1 base, da 2 a 5 +20% - percentuale fissa - da 6 a 10 +5% per ciascuno; da 11 in poi sempre +30% - percentuale fissa</t>
  </si>
  <si>
    <t>MAGGIORAZIONE fissa PER PARTI CIVILI</t>
  </si>
  <si>
    <t>MAGGIORAZIONE % PER NUMERO DI IMPUTATI</t>
  </si>
  <si>
    <t>MAGGIORAZIONE % fissa PER RITO COLLEGIALE</t>
  </si>
  <si>
    <t>MAGGIORAZIONE % fissa PER IMPUTAZIONI</t>
  </si>
  <si>
    <t>MAGGIORAZIONE % PER NUMERO DI UDIENZE</t>
  </si>
  <si>
    <t>MAGGIORAZIONE fissa PER IMPUTATO DETENUTO</t>
  </si>
  <si>
    <t xml:space="preserve">TABELLA PER IL CALCOLO AUTOMATICO DEGLI ONORARI DEI DIFENSORI DI SOGGETTI AMMESSI AL  PATROCINIO A SPESE DELLO STATO, DICHIARATI IRREPERIBILI O IRREPERIBILI DI FATTO O INSOLVIBILI SECONDO I PARAMETRI DEL PROTOCOLLO DI INTESA SOTTOSCRITTO TRA IL TRIBUNALE DI MONZA, L'ORDINE DEGLI AVVOCATI DI MONZA E LA CAMERA PENALE DI  MONZA </t>
  </si>
  <si>
    <t>NOME E COGNOME ASSISTITO (indagato/imputato/parte offesa/parte civile)</t>
  </si>
  <si>
    <t>NOTA SPESE</t>
  </si>
  <si>
    <t>R.G. DIB.</t>
  </si>
  <si>
    <t>R. Grat.Patr.</t>
  </si>
  <si>
    <t>R. Grat Patr.</t>
  </si>
  <si>
    <t>IN QUALITA' DI</t>
  </si>
  <si>
    <t>difensore di imputato/indagato ammesso al Patrocinio a spese dello Stato con provvedimento emesso da questo Ufficio in data ______________ (ipotesi ex art. 82 D.P.R. 115/2002)</t>
  </si>
  <si>
    <t>difensore di persona offesa/parte civile ammessa al Patrocinio a spese dello Stato con provvedimento emesso da questo Ufficio in data ______________ (ipotesi ex art. 82 D.P.R. 115/2002)</t>
  </si>
  <si>
    <t>ovvero</t>
  </si>
  <si>
    <t>R. GRAT. PATR.</t>
  </si>
  <si>
    <t xml:space="preserve">Il Giudice  </t>
  </si>
  <si>
    <t xml:space="preserve">del foro di </t>
  </si>
  <si>
    <t xml:space="preserve">RITENUTO </t>
  </si>
  <si>
    <t>che trattasi di :</t>
  </si>
  <si>
    <t xml:space="preserve">RILEVATO </t>
  </si>
  <si>
    <t>- che ai sensi del disposto dell’art. 109 del D.P.R. n. 115/2002 gli effetti dell’ammissione al patrocinio a spese dello Stato decorrono dalla data in cui l’istanza è stata presentata o è pervenuta all’ufficio del magistrato o dal primo atto in cui interviene il difensore, se l’interessato fa riserva di presentare l’istanza e questa è presentata entro i venti giorni successivi</t>
  </si>
  <si>
    <t xml:space="preserve">- visto il D.P.R. 115/02 e il D.M. 55/2014 </t>
  </si>
  <si>
    <t>- rilevato che l’attività per la quale si chiede il compenso è stata effettivamente svolta e corrisponde a quanto indicato nel file Excel prodotto dal difensore unitamente all'istanza</t>
  </si>
  <si>
    <t>DECRETA</t>
  </si>
  <si>
    <t>a titolo di spese esenti I.V.A.</t>
  </si>
  <si>
    <t>Qualora non sia stato letto in udienza, ordina il deposito del presente decreto in cancelleria e dispone che questa provveda alle comunicazioni di rito.</t>
  </si>
  <si>
    <t>Ordina al Funzionario Delegato di effettuare il pagamento in favore del beneficiario come da modello per il pagamento che sarà redatto dal cancelliere, imputandone la relativa spesa sul capitolo 1360.</t>
  </si>
  <si>
    <t>Provvedimento letto all'udienza del  ________________</t>
  </si>
  <si>
    <t>DICHIARAZIONE DI ESECUTIVITÀ</t>
  </si>
  <si>
    <t>Il Cancelliere, rilevato che:</t>
  </si>
  <si>
    <t>P.Q.M.</t>
  </si>
  <si>
    <t>Monza, il _____________</t>
  </si>
  <si>
    <t>Il Cancelliere</t>
  </si>
  <si>
    <t>ANNOTAZIONI DELL’UFFICIO SPESE PAGATE DALL’ERARIO</t>
  </si>
  <si>
    <t>Iscritto nel Registro delle Spese Pagate dall’Erario al n° ____________ in data ____________.</t>
  </si>
  <si>
    <t>che in data ____________________ il su esteso decreto di pagamento è divenuto esecutivo.</t>
  </si>
  <si>
    <t>- che i dati inseriti nei fogli di calcolo allegati alla richiesta corrispondono alle attività svolte nell'indicato p.p.</t>
  </si>
  <si>
    <t>1  MONOCRATICO</t>
  </si>
  <si>
    <t>2  COLLEGIALE</t>
  </si>
  <si>
    <r>
      <rPr>
        <b/>
        <sz val="10"/>
        <color indexed="8"/>
        <rFont val="Times New Roman"/>
        <family val="1"/>
      </rPr>
      <t>ANTICIPAZIONI - SPESE ESENTI I.V.A.</t>
    </r>
    <r>
      <rPr>
        <sz val="10"/>
        <color indexed="8"/>
        <rFont val="Times New Roman"/>
        <family val="1"/>
      </rPr>
      <t>: TUTTE LE ANTICIPAZIONI  DEVONO ESSERE DOCUMENTATE E ALLEGATE ALL'ISTANZA</t>
    </r>
  </si>
  <si>
    <t>MAGGIORAZIONE % PER NR DI IMPUTATI ASSISTITI</t>
  </si>
  <si>
    <r>
      <t xml:space="preserve">DOPO AVER COMPILATO LE CELLE IN GIALLO SEGUENDO  LE INDICAZIONI </t>
    </r>
    <r>
      <rPr>
        <b/>
        <i/>
        <sz val="10"/>
        <rFont val="Times New Roman"/>
        <family val="1"/>
      </rPr>
      <t>SCRITTE IN CORSIVO</t>
    </r>
    <r>
      <rPr>
        <i/>
        <sz val="10"/>
        <rFont val="Times New Roman"/>
        <family val="1"/>
      </rPr>
      <t xml:space="preserve">, STAMPARE LE PAGG. DEL PRESENTE FILE E ALLEGARLE ALLA ISTANZA DI LIQUIDAZIONE PER CONSENTIRE AL GIUDICE LA VERIFICA DELLA CORRETTA APPLICAZIONE DEL PROTOCOLLO </t>
    </r>
  </si>
  <si>
    <t>NUMERO COMPLESSIVO IMPUTATI</t>
  </si>
  <si>
    <t xml:space="preserve">Nel proc. penale n.                                              </t>
  </si>
  <si>
    <t>Giudice</t>
  </si>
  <si>
    <t>ISTANZA PER LA LIQUIDAZIONE DELL’ONORARIO AL DIFENSORE DI SOGGETTO 
AMMESSO AL PATROCINIO A SPESE DELLO STATO, 
DICHIARATO IRREPERIBILE, IRREPERIBILE DI FATTO O INSOLVIBILE</t>
  </si>
  <si>
    <t>TEL:</t>
  </si>
  <si>
    <r>
      <rPr>
        <sz val="14"/>
        <color indexed="8"/>
        <rFont val="Symbol"/>
        <family val="1"/>
      </rPr>
      <t>ÿ</t>
    </r>
    <r>
      <rPr>
        <sz val="14"/>
        <color indexed="8"/>
        <rFont val="Times New Roman"/>
        <family val="1"/>
      </rPr>
      <t>  le parti interessate hanno espressamente rinunciato ai termini di legge per presentare opposizione;</t>
    </r>
  </si>
  <si>
    <r>
      <rPr>
        <sz val="14"/>
        <color indexed="8"/>
        <rFont val="Symbol"/>
        <family val="1"/>
      </rPr>
      <t>ÿ</t>
    </r>
    <r>
      <rPr>
        <sz val="14"/>
        <color indexed="8"/>
        <rFont val="Times New Roman"/>
        <family val="1"/>
      </rPr>
      <t xml:space="preserve"> sono decorsi i termini di legge per presentare opposizione ai sensi dell’art. 170 T.U. Spese di Giustizia;</t>
    </r>
  </si>
  <si>
    <t xml:space="preserve">Depositato in Cancelleria il ___________________ </t>
  </si>
  <si>
    <t>IMPORTO MAGGIOR.</t>
  </si>
  <si>
    <t xml:space="preserve">quale difensore di </t>
  </si>
  <si>
    <t>Avvisa le parti che avverso il presente decreto è consentita opposizione a norma dell’art. 170 del DPR 115/02.</t>
  </si>
  <si>
    <t>* comprende le contravvenzioni contenute nel C.P. e nel C.d.S, il reato ex art. 4 L. 110/75 ed il furto in esercizio commerciale</t>
  </si>
  <si>
    <t>PATTEGGIAMENTO</t>
  </si>
  <si>
    <t>FASE ISTRUTTORIA</t>
  </si>
  <si>
    <t>DIRETTISSIMA + RITO</t>
  </si>
  <si>
    <t>inserire e nella parte evidenziata in giallo  sotto "CAMPO 2" il nome, il cognome  ed il CF dell'assistito/i</t>
  </si>
  <si>
    <t>C.F.</t>
  </si>
  <si>
    <t xml:space="preserve">a carico di </t>
  </si>
  <si>
    <t>Il sottoscritto Avv.</t>
  </si>
  <si>
    <t>esaminata l’istanza di liquidazione e relativi allegati depositati dall'Avv.</t>
  </si>
  <si>
    <t xml:space="preserve">il pagamento a favore dell'Avv. </t>
  </si>
  <si>
    <r>
      <t>FASE INTRODUTTIVA:</t>
    </r>
    <r>
      <rPr>
        <i/>
        <sz val="10"/>
        <color indexed="8"/>
        <rFont val="Times New Roman"/>
        <family val="1"/>
      </rPr>
      <t xml:space="preserve"> nella parte evidenziata in giallo, indicare  specificatamente per quale atto, tra quelli ricompresi nella fase*, si chiede la liquidazione </t>
    </r>
  </si>
  <si>
    <t>SPESE LEGALI PER RECUPERO DEL CREDITO</t>
  </si>
  <si>
    <r>
      <t xml:space="preserve">Imputato detenuto: + 200€ - valore fisso - se la detenzione carceraria o domiciliare è durata per un periodo significativo del procedimento. Per la </t>
    </r>
    <r>
      <rPr>
        <b/>
        <sz val="10"/>
        <color indexed="8"/>
        <rFont val="Times New Roman"/>
        <family val="1"/>
      </rPr>
      <t>DIRETTISSIMA</t>
    </r>
    <r>
      <rPr>
        <sz val="10"/>
        <color indexed="8"/>
        <rFont val="Times New Roman"/>
        <family val="1"/>
      </rPr>
      <t xml:space="preserve"> si applica solo se in fase di convalida viene disposta misura cautelare (Carcere/Arresti Domiciliari)</t>
    </r>
  </si>
  <si>
    <t>Giudizio con più di 5 capi d'imputazione: + 30%</t>
  </si>
  <si>
    <r>
      <rPr>
        <b/>
        <sz val="10"/>
        <color indexed="8"/>
        <rFont val="Times New Roman"/>
        <family val="1"/>
      </rPr>
      <t xml:space="preserve">SPESE LEGALI PER RECUPERO DEL CREDITO </t>
    </r>
    <r>
      <rPr>
        <i/>
        <sz val="10"/>
        <color indexed="8"/>
        <rFont val="Times New Roman"/>
        <family val="1"/>
      </rPr>
      <t>(citazione/decreto ingiuntivo/precetto/pignoramento, ecc.)</t>
    </r>
    <r>
      <rPr>
        <sz val="10"/>
        <color indexed="8"/>
        <rFont val="Times New Roman"/>
        <family val="1"/>
      </rPr>
      <t>: €  290,00 valore fisso</t>
    </r>
  </si>
  <si>
    <r>
      <t xml:space="preserve">la liquidazione del compenso per l’opera prestata, come da </t>
    </r>
    <r>
      <rPr>
        <b/>
        <sz val="14"/>
        <color indexed="8"/>
        <rFont val="Times New Roman"/>
        <family val="1"/>
      </rPr>
      <t xml:space="preserve">allegata nota spesa </t>
    </r>
    <r>
      <rPr>
        <sz val="14"/>
        <color indexed="8"/>
        <rFont val="Times New Roman"/>
        <family val="1"/>
      </rPr>
      <t xml:space="preserve">della somma di </t>
    </r>
  </si>
  <si>
    <t xml:space="preserve">nonché la somma di </t>
  </si>
  <si>
    <t>Avv.</t>
  </si>
  <si>
    <t xml:space="preserve">oltre CPA e IVA come per legge </t>
  </si>
  <si>
    <t>a titolo di spese esenti IVA</t>
  </si>
  <si>
    <r>
      <t>FASE INTRODUTTIVA:</t>
    </r>
    <r>
      <rPr>
        <i/>
        <sz val="10"/>
        <color indexed="8"/>
        <rFont val="Times New Roman"/>
        <family val="1"/>
      </rPr>
      <t xml:space="preserve"> nella parte evidenziata in giallo, indicare  specificatamente per quale atto, tra quelli ricompresi nella fase*, si chiede la liquidazione (Escluse richiesta di MAP o LPU)</t>
    </r>
  </si>
  <si>
    <t>Inserire e nella parte evidenziata in giallo  sotto "CAMPO 1" (celle A12, A15 e B13) i numeri del procedimento penale</t>
  </si>
  <si>
    <t>Inserire nella parte evidenziata in giallo "CAMPO 3" (cella A20) il  valore "0"=NO oppure "1"=SI se si vuole inserire FASE INTRODUTTIVA</t>
  </si>
  <si>
    <t>Inserire nella parte evidenziata in giallo  sotto "CAMPO 4" (cella A25) il numero 1 se pp monocratico o 2 se pp collegiale</t>
  </si>
  <si>
    <r>
      <t xml:space="preserve">Per </t>
    </r>
    <r>
      <rPr>
        <b/>
        <i/>
        <sz val="10"/>
        <rFont val="Times New Roman"/>
        <family val="1"/>
      </rPr>
      <t>"NR. IMPUTATI"</t>
    </r>
    <r>
      <rPr>
        <i/>
        <sz val="10"/>
        <rFont val="Times New Roman"/>
        <family val="1"/>
      </rPr>
      <t xml:space="preserve"> si intende il numero di tutti gli imputati del processo (inserirne il numero in cella A30)</t>
    </r>
  </si>
  <si>
    <r>
      <t xml:space="preserve">Sono </t>
    </r>
    <r>
      <rPr>
        <b/>
        <i/>
        <sz val="10"/>
        <color indexed="8"/>
        <rFont val="Times New Roman"/>
        <family val="1"/>
      </rPr>
      <t>"NON EFFETTIVE"</t>
    </r>
    <r>
      <rPr>
        <i/>
        <sz val="10"/>
        <color indexed="8"/>
        <rFont val="Times New Roman"/>
        <family val="1"/>
      </rPr>
      <t xml:space="preserve"> le udienze di legittimo impedimento, astensione, mancanza giudice titolare o altre cause che determinano un mero  e veloce rinvio, incluse quelle rinviate per mancata citazione o assenza di testimoni (inserire il numero di udienze di trattazione effettiva in cella A35)</t>
    </r>
  </si>
  <si>
    <r>
      <t xml:space="preserve">Inserire nella parte evidenziata in giallo  sotto </t>
    </r>
    <r>
      <rPr>
        <i/>
        <sz val="10"/>
        <color indexed="8"/>
        <rFont val="Times New Roman"/>
        <family val="1"/>
      </rPr>
      <t>"CAMPO 10" (cella A39)  il  valore "0"=NO oppure "1"=SI se l'assistito è detenuto</t>
    </r>
  </si>
  <si>
    <r>
      <t xml:space="preserve">NB: </t>
    </r>
    <r>
      <rPr>
        <sz val="10"/>
        <color indexed="8"/>
        <rFont val="Times New Roman"/>
        <family val="1"/>
      </rPr>
      <t xml:space="preserve">la </t>
    </r>
    <r>
      <rPr>
        <b/>
        <sz val="10"/>
        <color indexed="8"/>
        <rFont val="Times New Roman"/>
        <family val="1"/>
      </rPr>
      <t>FASE DI STUDIO</t>
    </r>
    <r>
      <rPr>
        <sz val="10"/>
        <color indexed="8"/>
        <rFont val="Times New Roman"/>
        <family val="1"/>
      </rPr>
      <t xml:space="preserve"> comprende l'esame e studio degli atti, le ispezioni dei luoghi, la iniziale ricerca  di documenti, le consultazioni con il cliente, i colleghi o i consulenti, le relazioni o i pareri, scritti o orali, che esauriscano l'attività e sono resi in momento antecedente alla fase introduttiva</t>
    </r>
  </si>
  <si>
    <r>
      <t xml:space="preserve">NB: </t>
    </r>
    <r>
      <rPr>
        <sz val="10"/>
        <color indexed="8"/>
        <rFont val="Times New Roman"/>
        <family val="1"/>
      </rPr>
      <t>la</t>
    </r>
    <r>
      <rPr>
        <i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FASE INTRODUTTIVA*</t>
    </r>
    <r>
      <rPr>
        <sz val="10"/>
        <color indexed="8"/>
        <rFont val="Times New Roman"/>
        <family val="1"/>
      </rPr>
      <t xml:space="preserve"> è caratterizzata dagli atti introduttivi quali esposti, denunce, querele, istanze, richieste, dichiarazioni, opposizioni, ricorsi, impugnazioni, memorie, intervento del responsabile civile, e la citazione del responsabile civile </t>
    </r>
  </si>
  <si>
    <r>
      <t xml:space="preserve">NB: </t>
    </r>
    <r>
      <rPr>
        <sz val="10"/>
        <color indexed="8"/>
        <rFont val="Times New Roman"/>
        <family val="1"/>
      </rPr>
      <t>la</t>
    </r>
    <r>
      <rPr>
        <i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FASE ISTRUTTORIA </t>
    </r>
    <r>
      <rPr>
        <sz val="10"/>
        <color indexed="8"/>
        <rFont val="Times New Roman"/>
        <family val="1"/>
      </rPr>
      <t>comprende le richieste (anche quelle di riti alternativi), gli scritti, le partecipazioni o assistenze, rese anche in udienza in camera di consiglio o pubblica, relative ad atti o attività istruttorie, procedimentali o processuali anche preliminari, funzionali alla ricerca di mezzi di prova, alla formazione della prova, comprese liste, citazioni e le relative notificazioni, l'esame dei testimoni, consulenti, indagati o  imputati di reato connesso o collegato</t>
    </r>
  </si>
  <si>
    <r>
      <t xml:space="preserve">NB: </t>
    </r>
    <r>
      <rPr>
        <sz val="10"/>
        <color indexed="8"/>
        <rFont val="Times New Roman"/>
        <family val="1"/>
      </rPr>
      <t>la</t>
    </r>
    <r>
      <rPr>
        <i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FASE DECISORIA</t>
    </r>
    <r>
      <rPr>
        <sz val="10"/>
        <color indexed="8"/>
        <rFont val="Times New Roman"/>
        <family val="1"/>
      </rPr>
      <t xml:space="preserve"> riguarda le difese orali o scritte, le repliche, l'assistenza alla discussione delle altre parti processuali sia in camera di consiglio che in udienza pubblica</t>
    </r>
  </si>
  <si>
    <r>
      <t xml:space="preserve">Inserire nella parte evidenziata in giallo </t>
    </r>
    <r>
      <rPr>
        <i/>
        <sz val="10"/>
        <color indexed="8"/>
        <rFont val="Times New Roman"/>
        <family val="1"/>
      </rPr>
      <t>il  valore "0"=NO oppure "1"=SI in caso di recupero giudiziale del credito</t>
    </r>
  </si>
  <si>
    <r>
      <t xml:space="preserve">La maggiorazione </t>
    </r>
    <r>
      <rPr>
        <b/>
        <sz val="10"/>
        <color indexed="8"/>
        <rFont val="Times New Roman"/>
        <family val="1"/>
      </rPr>
      <t>RIESAME</t>
    </r>
    <r>
      <rPr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>per cui non sia già stata richiesta liquidazione</t>
    </r>
    <r>
      <rPr>
        <sz val="10"/>
        <color indexed="8"/>
        <rFont val="Times New Roman"/>
        <family val="1"/>
      </rPr>
      <t>, concerne le ipotesi di Riesame/Appello delle misure cautelari personali e reali  a seconda della complessità (€ 600  riesame a seguito di giudizio direttissimo - fino ad € 1.500 per riesame motivato/appello complesso)</t>
    </r>
  </si>
  <si>
    <r>
      <t xml:space="preserve">Da € 600 a € 1500 - inserire a mano nel riquadro giallo </t>
    </r>
    <r>
      <rPr>
        <b/>
        <i/>
        <sz val="10"/>
        <color indexed="8"/>
        <rFont val="Times New Roman"/>
        <family val="1"/>
      </rPr>
      <t>nel caso in cui non sia già stata richiesta la liquidazione al competete Tribunale</t>
    </r>
  </si>
  <si>
    <r>
      <t xml:space="preserve">Inserire nella parte evidenziata in giallo la dicitura  </t>
    </r>
    <r>
      <rPr>
        <sz val="10"/>
        <color indexed="8"/>
        <rFont val="Times New Roman"/>
        <family val="1"/>
      </rPr>
      <t>+ altri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in caso di pluralità di assistiti</t>
    </r>
  </si>
  <si>
    <t>DIRETTISSIMA + DIBATTIMENTO</t>
  </si>
  <si>
    <t xml:space="preserve">direttissima con convalida, conclusa con patteggiamento o abbreviato, anche condizionato </t>
  </si>
  <si>
    <t>direttissima con convalida alla quale segue il giudizio ordinario</t>
  </si>
  <si>
    <t>GIUDIZIO ABBREVIATO CONDIZIONATO*</t>
  </si>
  <si>
    <t>* l'interrogatorio dell' imputato non rende condizionato il rito</t>
  </si>
  <si>
    <t>GIUDIZIO ABBREVIATO SEMPLICE*</t>
  </si>
  <si>
    <t>*compreso quello con solo l'interrogatorio dell'imputato</t>
  </si>
  <si>
    <t>DIBATTIMENTO - PATROCINIO ORDINARIO*</t>
  </si>
  <si>
    <t>* sono escluse le fattispecie rientranti nella nota spese "Ordinario Semplice"</t>
  </si>
  <si>
    <t>RIESAME MISURE CAUTELARI REALI</t>
  </si>
  <si>
    <t>INCIDENTI DI ESECUZIONI</t>
  </si>
  <si>
    <t>1 DE PLANO</t>
  </si>
  <si>
    <t>2 CAMERA DI CONSIGLIO</t>
  </si>
  <si>
    <t>Inserire nella parte evidenziata in giallo  sotto "CAMPO 3" (cella A21) il numero 1 se pp monocratico o 2 se pp collegiale</t>
  </si>
  <si>
    <t>Inserire nella parte evidenziata in giallo  sotto "CAMPO 4" (cella G21) il numero 1 se trattasi di incidente d'esecuzione senza udienza, il numero 2 se trattasi di incidente d'esecuzione con udienza in camera di consiglio</t>
  </si>
  <si>
    <t xml:space="preserve">IMPORTO </t>
  </si>
  <si>
    <t>FASE DI STUDIO e INTRODUTTIVA</t>
  </si>
  <si>
    <t>ORDINARIO SEMPLICE* + LPU + MAP + Appelli su sentenze GDP</t>
  </si>
  <si>
    <r>
      <t xml:space="preserve">Per </t>
    </r>
    <r>
      <rPr>
        <b/>
        <i/>
        <sz val="10"/>
        <rFont val="Times New Roman"/>
        <family val="1"/>
      </rPr>
      <t>"NR. CAPI DI IMPUTAZIONE"</t>
    </r>
    <r>
      <rPr>
        <i/>
        <sz val="10"/>
        <rFont val="Times New Roman"/>
        <family val="1"/>
      </rPr>
      <t xml:space="preserve"> si intende il numero delle imputazioni che riguardano il proprio assistito  (inserirne il numero in cella G28)</t>
    </r>
  </si>
  <si>
    <r>
      <t xml:space="preserve">Per </t>
    </r>
    <r>
      <rPr>
        <b/>
        <i/>
        <sz val="10"/>
        <rFont val="Times New Roman"/>
        <family val="1"/>
      </rPr>
      <t>"NR. IMPUTATI"</t>
    </r>
    <r>
      <rPr>
        <i/>
        <sz val="10"/>
        <rFont val="Times New Roman"/>
        <family val="1"/>
      </rPr>
      <t xml:space="preserve"> si intende il numero di tutti gli imputati del processo (inserirne il numero in cella A28)</t>
    </r>
  </si>
  <si>
    <r>
      <t xml:space="preserve">Sono </t>
    </r>
    <r>
      <rPr>
        <b/>
        <i/>
        <sz val="10"/>
        <color indexed="8"/>
        <rFont val="Times New Roman"/>
        <family val="1"/>
      </rPr>
      <t>"NON EFFETTIVE"</t>
    </r>
    <r>
      <rPr>
        <i/>
        <sz val="10"/>
        <color indexed="8"/>
        <rFont val="Times New Roman"/>
        <family val="1"/>
      </rPr>
      <t xml:space="preserve"> le udienze di legittimo impedimento, astensione, mancanza giudice titolare o altre cause che determinano un mero  e veloce rinvio, incluse quelle rinviate per mancata citazione o assenza di testimoni (inserire il numero di udienze di trattazione effettiva in cella A33)</t>
    </r>
  </si>
  <si>
    <r>
      <t xml:space="preserve">Inserire nella parte evidenziata in giallo  sotto </t>
    </r>
    <r>
      <rPr>
        <i/>
        <sz val="10"/>
        <color indexed="8"/>
        <rFont val="Times New Roman"/>
        <family val="1"/>
      </rPr>
      <t>"CAMPO 10" (cella A37)  il  valore "0"=NO oppure "1"=SI se l'assistito è detenuto</t>
    </r>
  </si>
  <si>
    <r>
      <t xml:space="preserve">Inserire nella parte evidenziata in giallo  sotto </t>
    </r>
    <r>
      <rPr>
        <i/>
        <sz val="10"/>
        <color indexed="8"/>
        <rFont val="Times New Roman"/>
        <family val="1"/>
      </rPr>
      <t>"CAMPO 5" (cella G25)  il  valore "0"=NO oppure "1"=SI se vi è costituzione di una o più p.c.</t>
    </r>
  </si>
  <si>
    <r>
      <t xml:space="preserve">Per </t>
    </r>
    <r>
      <rPr>
        <b/>
        <i/>
        <sz val="10"/>
        <rFont val="Times New Roman"/>
        <family val="1"/>
      </rPr>
      <t>"NR. CAPI DI IMPUTAZIONE"</t>
    </r>
    <r>
      <rPr>
        <i/>
        <sz val="10"/>
        <rFont val="Times New Roman"/>
        <family val="1"/>
      </rPr>
      <t xml:space="preserve"> si intende il numero delle imputazioni che riguardano il proprio assistito  (inserirne il numero in cella G30)</t>
    </r>
  </si>
  <si>
    <t>La Corte d'Assise di Monza</t>
  </si>
  <si>
    <t>CORTE D'ASSISE DI MONZA</t>
  </si>
  <si>
    <t>DIBATTIMENTO</t>
  </si>
  <si>
    <r>
      <t xml:space="preserve">RITO </t>
    </r>
    <r>
      <rPr>
        <sz val="11"/>
        <color indexed="8"/>
        <rFont val="Times New Roman"/>
        <family val="1"/>
      </rPr>
      <t>(in caso di pattatteggiamento o abbreviato, anche condizionato)</t>
    </r>
  </si>
  <si>
    <t>Inserire nella parte evidenziata in giallo  sotto "CAMPO 4" (cella A23) il  valore "0"=NO oppure "1"=SI in caso di rito alternativo al dibattimento</t>
  </si>
  <si>
    <r>
      <t xml:space="preserve">Inserire nella parte evidenziata in giallo  sotto </t>
    </r>
    <r>
      <rPr>
        <i/>
        <sz val="10"/>
        <color indexed="8"/>
        <rFont val="Times New Roman"/>
        <family val="1"/>
      </rPr>
      <t>"CAMPO 5" (cella G23)  il  valore "0"=NO oppure "1"=SI se vi è costituzione di una o più p.c.</t>
    </r>
  </si>
  <si>
    <t>Inserire e nella parte evidenziata in giallo  sotto "CAMPO 1" (celle A11 A14 e B12) i numeri del procedimento penale</t>
  </si>
  <si>
    <t>Inserire nella parte evidenziata in giallo "CAMPO 3" (cella A19) il  valore "0"=NO oppure "1"=SI se si vuole inserire FASE INTRODUTTIVA</t>
  </si>
  <si>
    <t>RIDUZIONE fissa PER RITO ALTERNATIVO</t>
  </si>
  <si>
    <t>Rito alternativo: - 750€  valore fisso</t>
  </si>
  <si>
    <t>R.G. Ass.</t>
  </si>
  <si>
    <r>
      <t xml:space="preserve">ANTICIPAZIONI - SPESE ESENTI I.V.A.  </t>
    </r>
    <r>
      <rPr>
        <i/>
        <sz val="10"/>
        <color indexed="8"/>
        <rFont val="Times New Roman"/>
        <family val="1"/>
      </rPr>
      <t>- Inserire a mano l'importo nel riquadro giallo</t>
    </r>
  </si>
  <si>
    <r>
      <t xml:space="preserve">Inserire nella parte evidenziata in giallo  sotto </t>
    </r>
    <r>
      <rPr>
        <i/>
        <sz val="10"/>
        <color indexed="8"/>
        <rFont val="Times New Roman"/>
        <family val="1"/>
      </rPr>
      <t>"CAMPO 5" (cella A28)  il  valore "0"=NO oppure "1"=SI se l'assistito è detenuto</t>
    </r>
  </si>
  <si>
    <t>Nota spese in originale;</t>
  </si>
  <si>
    <t>[             ]</t>
  </si>
  <si>
    <t>Copia dell’atto da cui risulta l’elezione del domicilio;</t>
  </si>
  <si>
    <t>Copia del decreto di citazione a giudizio/decreto che dispone il giudizio;</t>
  </si>
  <si>
    <t>Copia della sentenza;</t>
  </si>
  <si>
    <t>Copia del decreto di ammissione al patrocinio a spese dello Stato;</t>
  </si>
  <si>
    <t>Copia del decreto di irreperibilità;</t>
  </si>
  <si>
    <t>Copia della lettera raccomandata AR di messa in mora;</t>
  </si>
  <si>
    <t>Copia della verifica anagrafica;</t>
  </si>
  <si>
    <t>Copia del DAP;</t>
  </si>
  <si>
    <t>Copia degli atti attestanti l’attività di recupero con esito negativo esperita dal difensore</t>
  </si>
  <si>
    <t xml:space="preserve"> della somma di </t>
  </si>
  <si>
    <t xml:space="preserve">oltre  la somma di </t>
  </si>
  <si>
    <r>
      <t>Inserire il  valore "1" nella SOLA parte evidenziata in giallo che corrisponde al caso concreto</t>
    </r>
    <r>
      <rPr>
        <i/>
        <sz val="10"/>
        <color indexed="8"/>
        <rFont val="Times New Roman"/>
        <family val="1"/>
      </rPr>
      <t xml:space="preserve"> </t>
    </r>
  </si>
  <si>
    <t xml:space="preserve">Inserire il  valore "1" nella SOLA parte evidenziata in giallo che corrisponde al caso concreto </t>
  </si>
  <si>
    <t>Inserire il  valore "1" nella SOLA parte evidenziata in giallo che corrisponde al caso concreto</t>
  </si>
  <si>
    <t>ACQUISIZIONE ATTI + UDIENZA EX ARTT. 129/469 C.P.P.</t>
  </si>
  <si>
    <t>STUDIO:</t>
  </si>
  <si>
    <t>PI:</t>
  </si>
  <si>
    <t>- che la presente richiesta di liquidazione è conforme al Protocollo siglato in data 04.12.2017 da Tribunale di Monza, Consiglio dell'Ordine degli Avvocati di Monza e Camera Penale di Monza;</t>
  </si>
  <si>
    <t>difensore nominato dall’ufficio che ha inutilmente esperito le procedure per il recupero dei crediti professionali nei confronti del proprio assistito  (ipotesi ex art. 116 D.P.R. 115/2002), ovvero di persona indagata/imputata decretata “irreperibile” (ipotesi ex art. 117 D.P.R. 115/2002) o di fatto irreperibile, ovvero di collaboratore di giustizia (ipotesi ex art. 115 D.P.R. 115/2002)</t>
  </si>
  <si>
    <t>- in conformità della convenzione stipulata con il Tribunale di Monza, il Consiglio dell’Ordine e la Camera Penale degli avvocati di Monza in ordine al prontuario per la liquidazione degli onorari ai difensori dei soggetti ammessi al patrocinio a spese dello Stato, nonchè ai difensori di ufficio dei soggetti equiparati (artt. 115, 116 e 117 D.P.R. 115/02), sottoscritto in data 04.12.2017</t>
  </si>
  <si>
    <t>PEC:</t>
  </si>
  <si>
    <t>difensore di imputato/indagato ammesso al Patrocinio a spese dello Stato con provvedimento emesso da questo Ufficio in data ____________ (ipotesi ex art. 82 D.P.R. 115/2002)</t>
  </si>
  <si>
    <t>difensore di imputato/indagato ammesso al Patrocinio a spese dello Stato con provvedimento emesso da questo Ufficio in data _______________ (ipotesi ex art. 82 D.P.R. 115/2002)</t>
  </si>
  <si>
    <t>R.G. TRIB.</t>
  </si>
  <si>
    <t>R.G. Es. Trib</t>
  </si>
  <si>
    <t>R.G.Es.Trib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</si>
</sst>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[$-410]dddd\ d\ mmmm\ yyyy"/>
    <numFmt numFmtId="166" formatCode="dd/mm/yy;@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  <numFmt numFmtId="171" formatCode="&quot;€&quot;\ #,##0.0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Symbol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0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Times New Roman"/>
      <family val="1"/>
    </font>
    <font>
      <u val="single"/>
      <sz val="14"/>
      <color indexed="12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Times New Roman"/>
      <family val="1"/>
    </font>
    <font>
      <b/>
      <i/>
      <sz val="10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Times New Roman"/>
      <family val="1"/>
    </font>
    <font>
      <u val="single"/>
      <sz val="14"/>
      <color theme="10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2" applyNumberFormat="0" applyFill="0" applyAlignment="0" applyProtection="0"/>
    <xf numFmtId="0" fontId="58" fillId="21" borderId="3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0" fontId="63" fillId="20" borderId="5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7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3" fillId="0" borderId="0" xfId="0" applyFont="1" applyFill="1" applyBorder="1" applyAlignment="1" applyProtection="1">
      <alignment/>
      <protection/>
    </xf>
    <xf numFmtId="0" fontId="73" fillId="0" borderId="0" xfId="0" applyFont="1" applyFill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73" fillId="0" borderId="0" xfId="0" applyFont="1" applyFill="1" applyBorder="1" applyAlignment="1" applyProtection="1">
      <alignment/>
      <protection/>
    </xf>
    <xf numFmtId="0" fontId="74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70" fillId="0" borderId="0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 horizontal="left"/>
      <protection/>
    </xf>
    <xf numFmtId="0" fontId="77" fillId="0" borderId="0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76" fillId="0" borderId="10" xfId="0" applyFont="1" applyBorder="1" applyAlignment="1" applyProtection="1">
      <alignment/>
      <protection/>
    </xf>
    <xf numFmtId="0" fontId="76" fillId="0" borderId="11" xfId="0" applyFont="1" applyBorder="1" applyAlignment="1" applyProtection="1">
      <alignment/>
      <protection/>
    </xf>
    <xf numFmtId="0" fontId="77" fillId="0" borderId="0" xfId="0" applyFont="1" applyBorder="1" applyAlignment="1" applyProtection="1">
      <alignment horizontal="center"/>
      <protection/>
    </xf>
    <xf numFmtId="0" fontId="77" fillId="0" borderId="0" xfId="0" applyFont="1" applyFill="1" applyBorder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79" fillId="0" borderId="12" xfId="0" applyFont="1" applyBorder="1" applyAlignment="1" applyProtection="1">
      <alignment/>
      <protection/>
    </xf>
    <xf numFmtId="0" fontId="76" fillId="0" borderId="12" xfId="0" applyFont="1" applyFill="1" applyBorder="1" applyAlignment="1" applyProtection="1">
      <alignment horizontal="center"/>
      <protection/>
    </xf>
    <xf numFmtId="0" fontId="76" fillId="0" borderId="0" xfId="0" applyFont="1" applyFill="1" applyBorder="1" applyAlignment="1" applyProtection="1">
      <alignment/>
      <protection/>
    </xf>
    <xf numFmtId="0" fontId="80" fillId="0" borderId="0" xfId="0" applyFont="1" applyFill="1" applyBorder="1" applyAlignment="1" applyProtection="1">
      <alignment/>
      <protection/>
    </xf>
    <xf numFmtId="49" fontId="80" fillId="0" borderId="0" xfId="0" applyNumberFormat="1" applyFont="1" applyFill="1" applyBorder="1" applyAlignment="1" applyProtection="1">
      <alignment/>
      <protection/>
    </xf>
    <xf numFmtId="0" fontId="81" fillId="0" borderId="0" xfId="0" applyFont="1" applyFill="1" applyBorder="1" applyAlignment="1" applyProtection="1">
      <alignment/>
      <protection/>
    </xf>
    <xf numFmtId="0" fontId="8" fillId="0" borderId="0" xfId="36" applyFont="1" applyFill="1" applyBorder="1" applyAlignment="1" applyProtection="1">
      <alignment horizontal="left" wrapText="1"/>
      <protection/>
    </xf>
    <xf numFmtId="0" fontId="9" fillId="0" borderId="0" xfId="36" applyFont="1" applyFill="1" applyBorder="1" applyAlignment="1" applyProtection="1">
      <alignment horizontal="center" vertical="center"/>
      <protection/>
    </xf>
    <xf numFmtId="0" fontId="79" fillId="0" borderId="0" xfId="0" applyFont="1" applyFill="1" applyBorder="1" applyAlignment="1" applyProtection="1">
      <alignment/>
      <protection/>
    </xf>
    <xf numFmtId="0" fontId="81" fillId="0" borderId="13" xfId="0" applyFont="1" applyBorder="1" applyAlignment="1" applyProtection="1">
      <alignment/>
      <protection/>
    </xf>
    <xf numFmtId="0" fontId="76" fillId="0" borderId="12" xfId="0" applyFont="1" applyBorder="1" applyAlignment="1" applyProtection="1">
      <alignment/>
      <protection/>
    </xf>
    <xf numFmtId="49" fontId="81" fillId="33" borderId="14" xfId="0" applyNumberFormat="1" applyFont="1" applyFill="1" applyBorder="1" applyAlignment="1" applyProtection="1">
      <alignment horizontal="left"/>
      <protection locked="0"/>
    </xf>
    <xf numFmtId="49" fontId="81" fillId="33" borderId="15" xfId="0" applyNumberFormat="1" applyFont="1" applyFill="1" applyBorder="1" applyAlignment="1" applyProtection="1">
      <alignment horizontal="left"/>
      <protection locked="0"/>
    </xf>
    <xf numFmtId="49" fontId="81" fillId="33" borderId="16" xfId="0" applyNumberFormat="1" applyFont="1" applyFill="1" applyBorder="1" applyAlignment="1" applyProtection="1">
      <alignment horizontal="left"/>
      <protection locked="0"/>
    </xf>
    <xf numFmtId="0" fontId="76" fillId="0" borderId="12" xfId="0" applyFont="1" applyBorder="1" applyAlignment="1" applyProtection="1">
      <alignment horizontal="left"/>
      <protection/>
    </xf>
    <xf numFmtId="49" fontId="81" fillId="33" borderId="12" xfId="0" applyNumberFormat="1" applyFont="1" applyFill="1" applyBorder="1" applyAlignment="1" applyProtection="1">
      <alignment horizontal="left"/>
      <protection locked="0"/>
    </xf>
    <xf numFmtId="49" fontId="81" fillId="33" borderId="17" xfId="0" applyNumberFormat="1" applyFont="1" applyFill="1" applyBorder="1" applyAlignment="1" applyProtection="1">
      <alignment horizontal="left"/>
      <protection locked="0"/>
    </xf>
    <xf numFmtId="0" fontId="75" fillId="0" borderId="18" xfId="0" applyFont="1" applyBorder="1" applyAlignment="1" applyProtection="1">
      <alignment/>
      <protection/>
    </xf>
    <xf numFmtId="0" fontId="75" fillId="0" borderId="19" xfId="0" applyFont="1" applyBorder="1" applyAlignment="1" applyProtection="1">
      <alignment/>
      <protection/>
    </xf>
    <xf numFmtId="0" fontId="76" fillId="0" borderId="18" xfId="0" applyFont="1" applyBorder="1" applyAlignment="1" applyProtection="1">
      <alignment/>
      <protection/>
    </xf>
    <xf numFmtId="0" fontId="81" fillId="33" borderId="17" xfId="0" applyFont="1" applyFill="1" applyBorder="1" applyAlignment="1" applyProtection="1">
      <alignment/>
      <protection locked="0"/>
    </xf>
    <xf numFmtId="0" fontId="76" fillId="0" borderId="19" xfId="0" applyFont="1" applyBorder="1" applyAlignment="1" applyProtection="1">
      <alignment/>
      <protection/>
    </xf>
    <xf numFmtId="0" fontId="75" fillId="0" borderId="20" xfId="0" applyFont="1" applyBorder="1" applyAlignment="1" applyProtection="1">
      <alignment/>
      <protection/>
    </xf>
    <xf numFmtId="0" fontId="76" fillId="0" borderId="20" xfId="0" applyFont="1" applyBorder="1" applyAlignment="1" applyProtection="1">
      <alignment/>
      <protection/>
    </xf>
    <xf numFmtId="0" fontId="81" fillId="0" borderId="13" xfId="0" applyFont="1" applyBorder="1" applyAlignment="1" applyProtection="1">
      <alignment/>
      <protection/>
    </xf>
    <xf numFmtId="0" fontId="78" fillId="0" borderId="21" xfId="0" applyFont="1" applyBorder="1" applyAlignment="1" applyProtection="1">
      <alignment/>
      <protection/>
    </xf>
    <xf numFmtId="0" fontId="82" fillId="0" borderId="12" xfId="0" applyFont="1" applyFill="1" applyBorder="1" applyAlignment="1" applyProtection="1">
      <alignment/>
      <protection/>
    </xf>
    <xf numFmtId="0" fontId="82" fillId="0" borderId="0" xfId="0" applyFont="1" applyFill="1" applyBorder="1" applyAlignment="1" applyProtection="1">
      <alignment/>
      <protection/>
    </xf>
    <xf numFmtId="0" fontId="82" fillId="0" borderId="21" xfId="0" applyFont="1" applyFill="1" applyBorder="1" applyAlignment="1" applyProtection="1">
      <alignment/>
      <protection/>
    </xf>
    <xf numFmtId="0" fontId="82" fillId="0" borderId="17" xfId="0" applyFont="1" applyFill="1" applyBorder="1" applyAlignment="1" applyProtection="1">
      <alignment/>
      <protection/>
    </xf>
    <xf numFmtId="0" fontId="82" fillId="0" borderId="19" xfId="0" applyFont="1" applyFill="1" applyBorder="1" applyAlignment="1" applyProtection="1">
      <alignment/>
      <protection/>
    </xf>
    <xf numFmtId="0" fontId="82" fillId="0" borderId="20" xfId="0" applyFont="1" applyFill="1" applyBorder="1" applyAlignment="1" applyProtection="1">
      <alignment/>
      <protection/>
    </xf>
    <xf numFmtId="0" fontId="8" fillId="0" borderId="18" xfId="36" applyFont="1" applyFill="1" applyBorder="1" applyAlignment="1" applyProtection="1">
      <alignment horizontal="left" wrapText="1"/>
      <protection/>
    </xf>
    <xf numFmtId="0" fontId="73" fillId="0" borderId="19" xfId="0" applyFont="1" applyFill="1" applyBorder="1" applyAlignment="1" applyProtection="1">
      <alignment/>
      <protection/>
    </xf>
    <xf numFmtId="0" fontId="76" fillId="0" borderId="19" xfId="0" applyFont="1" applyBorder="1" applyAlignment="1" applyProtection="1">
      <alignment/>
      <protection/>
    </xf>
    <xf numFmtId="0" fontId="83" fillId="0" borderId="0" xfId="0" applyFont="1" applyFill="1" applyBorder="1" applyAlignment="1" applyProtection="1">
      <alignment/>
      <protection/>
    </xf>
    <xf numFmtId="0" fontId="76" fillId="0" borderId="12" xfId="0" applyFont="1" applyBorder="1" applyAlignment="1" applyProtection="1">
      <alignment/>
      <protection/>
    </xf>
    <xf numFmtId="0" fontId="81" fillId="0" borderId="15" xfId="0" applyFont="1" applyFill="1" applyBorder="1" applyAlignment="1" applyProtection="1">
      <alignment/>
      <protection/>
    </xf>
    <xf numFmtId="0" fontId="81" fillId="0" borderId="10" xfId="0" applyFont="1" applyBorder="1" applyAlignment="1" applyProtection="1">
      <alignment horizontal="center"/>
      <protection/>
    </xf>
    <xf numFmtId="0" fontId="76" fillId="0" borderId="10" xfId="0" applyFont="1" applyBorder="1" applyAlignment="1" applyProtection="1">
      <alignment horizontal="center"/>
      <protection/>
    </xf>
    <xf numFmtId="0" fontId="76" fillId="0" borderId="10" xfId="0" applyFont="1" applyBorder="1" applyAlignment="1" applyProtection="1" quotePrefix="1">
      <alignment horizontal="center"/>
      <protection/>
    </xf>
    <xf numFmtId="0" fontId="76" fillId="0" borderId="22" xfId="0" applyFont="1" applyBorder="1" applyAlignment="1" applyProtection="1">
      <alignment horizontal="center"/>
      <protection/>
    </xf>
    <xf numFmtId="0" fontId="76" fillId="0" borderId="23" xfId="0" applyFont="1" applyBorder="1" applyAlignment="1" applyProtection="1">
      <alignment horizontal="left"/>
      <protection/>
    </xf>
    <xf numFmtId="0" fontId="76" fillId="0" borderId="24" xfId="0" applyFont="1" applyBorder="1" applyAlignment="1" applyProtection="1">
      <alignment horizontal="left"/>
      <protection/>
    </xf>
    <xf numFmtId="43" fontId="76" fillId="0" borderId="0" xfId="45" applyFont="1" applyBorder="1" applyAlignment="1" applyProtection="1">
      <alignment/>
      <protection/>
    </xf>
    <xf numFmtId="0" fontId="76" fillId="0" borderId="21" xfId="0" applyFont="1" applyBorder="1" applyAlignment="1" applyProtection="1">
      <alignment/>
      <protection/>
    </xf>
    <xf numFmtId="43" fontId="76" fillId="0" borderId="21" xfId="45" applyFont="1" applyBorder="1" applyAlignment="1" applyProtection="1">
      <alignment/>
      <protection/>
    </xf>
    <xf numFmtId="43" fontId="76" fillId="0" borderId="11" xfId="45" applyFont="1" applyBorder="1" applyAlignment="1" applyProtection="1">
      <alignment/>
      <protection/>
    </xf>
    <xf numFmtId="43" fontId="81" fillId="0" borderId="25" xfId="0" applyNumberFormat="1" applyFont="1" applyBorder="1" applyAlignment="1" applyProtection="1">
      <alignment/>
      <protection/>
    </xf>
    <xf numFmtId="0" fontId="81" fillId="0" borderId="12" xfId="0" applyFont="1" applyBorder="1" applyAlignment="1" applyProtection="1">
      <alignment/>
      <protection/>
    </xf>
    <xf numFmtId="43" fontId="76" fillId="0" borderId="21" xfId="0" applyNumberFormat="1" applyFont="1" applyBorder="1" applyAlignment="1" applyProtection="1">
      <alignment/>
      <protection/>
    </xf>
    <xf numFmtId="2" fontId="76" fillId="0" borderId="0" xfId="0" applyNumberFormat="1" applyFont="1" applyBorder="1" applyAlignment="1" applyProtection="1">
      <alignment horizontal="center"/>
      <protection/>
    </xf>
    <xf numFmtId="43" fontId="76" fillId="0" borderId="0" xfId="0" applyNumberFormat="1" applyFont="1" applyBorder="1" applyAlignment="1" applyProtection="1">
      <alignment/>
      <protection/>
    </xf>
    <xf numFmtId="0" fontId="76" fillId="0" borderId="17" xfId="0" applyFont="1" applyBorder="1" applyAlignment="1" applyProtection="1">
      <alignment/>
      <protection/>
    </xf>
    <xf numFmtId="43" fontId="76" fillId="0" borderId="20" xfId="0" applyNumberFormat="1" applyFont="1" applyBorder="1" applyAlignment="1" applyProtection="1">
      <alignment/>
      <protection/>
    </xf>
    <xf numFmtId="43" fontId="76" fillId="0" borderId="0" xfId="0" applyNumberFormat="1" applyFont="1" applyBorder="1" applyAlignment="1" applyProtection="1">
      <alignment horizontal="center"/>
      <protection/>
    </xf>
    <xf numFmtId="0" fontId="81" fillId="0" borderId="0" xfId="0" applyFont="1" applyBorder="1" applyAlignment="1" applyProtection="1">
      <alignment/>
      <protection/>
    </xf>
    <xf numFmtId="43" fontId="81" fillId="0" borderId="26" xfId="0" applyNumberFormat="1" applyFont="1" applyBorder="1" applyAlignment="1" applyProtection="1">
      <alignment/>
      <protection/>
    </xf>
    <xf numFmtId="43" fontId="81" fillId="0" borderId="21" xfId="0" applyNumberFormat="1" applyFont="1" applyBorder="1" applyAlignment="1" applyProtection="1">
      <alignment/>
      <protection/>
    </xf>
    <xf numFmtId="4" fontId="81" fillId="0" borderId="26" xfId="0" applyNumberFormat="1" applyFont="1" applyFill="1" applyBorder="1" applyAlignment="1" applyProtection="1">
      <alignment/>
      <protection/>
    </xf>
    <xf numFmtId="0" fontId="81" fillId="0" borderId="21" xfId="0" applyFont="1" applyBorder="1" applyAlignment="1" applyProtection="1">
      <alignment/>
      <protection/>
    </xf>
    <xf numFmtId="43" fontId="81" fillId="0" borderId="26" xfId="0" applyNumberFormat="1" applyFont="1" applyFill="1" applyBorder="1" applyAlignment="1" applyProtection="1">
      <alignment/>
      <protection/>
    </xf>
    <xf numFmtId="43" fontId="81" fillId="0" borderId="27" xfId="0" applyNumberFormat="1" applyFont="1" applyFill="1" applyBorder="1" applyAlignment="1" applyProtection="1">
      <alignment/>
      <protection/>
    </xf>
    <xf numFmtId="0" fontId="81" fillId="0" borderId="17" xfId="0" applyFont="1" applyBorder="1" applyAlignment="1" applyProtection="1">
      <alignment/>
      <protection/>
    </xf>
    <xf numFmtId="0" fontId="84" fillId="0" borderId="0" xfId="0" applyFont="1" applyFill="1" applyBorder="1" applyAlignment="1" applyProtection="1">
      <alignment horizontal="right"/>
      <protection/>
    </xf>
    <xf numFmtId="0" fontId="84" fillId="0" borderId="0" xfId="0" applyFont="1" applyBorder="1" applyAlignment="1" applyProtection="1">
      <alignment horizontal="left" vertical="center"/>
      <protection/>
    </xf>
    <xf numFmtId="49" fontId="84" fillId="0" borderId="0" xfId="0" applyNumberFormat="1" applyFont="1" applyFill="1" applyBorder="1" applyAlignment="1" applyProtection="1">
      <alignment horizontal="right"/>
      <protection/>
    </xf>
    <xf numFmtId="0" fontId="84" fillId="0" borderId="0" xfId="0" applyFont="1" applyBorder="1" applyAlignment="1" applyProtection="1">
      <alignment horizontal="center" vertical="center"/>
      <protection/>
    </xf>
    <xf numFmtId="0" fontId="80" fillId="0" borderId="0" xfId="0" applyFont="1" applyFill="1" applyBorder="1" applyAlignment="1" applyProtection="1">
      <alignment horizontal="right"/>
      <protection/>
    </xf>
    <xf numFmtId="0" fontId="85" fillId="0" borderId="0" xfId="0" applyFont="1" applyFill="1" applyBorder="1" applyAlignment="1" applyProtection="1">
      <alignment/>
      <protection/>
    </xf>
    <xf numFmtId="166" fontId="85" fillId="0" borderId="0" xfId="0" applyNumberFormat="1" applyFont="1" applyFill="1" applyBorder="1" applyAlignment="1" applyProtection="1">
      <alignment horizontal="left"/>
      <protection/>
    </xf>
    <xf numFmtId="2" fontId="84" fillId="0" borderId="0" xfId="0" applyNumberFormat="1" applyFont="1" applyFill="1" applyBorder="1" applyAlignment="1" applyProtection="1">
      <alignment/>
      <protection/>
    </xf>
    <xf numFmtId="0" fontId="84" fillId="0" borderId="0" xfId="0" applyFont="1" applyFill="1" applyBorder="1" applyAlignment="1" applyProtection="1">
      <alignment/>
      <protection/>
    </xf>
    <xf numFmtId="0" fontId="80" fillId="0" borderId="0" xfId="0" applyFont="1" applyBorder="1" applyAlignment="1" applyProtection="1">
      <alignment/>
      <protection/>
    </xf>
    <xf numFmtId="49" fontId="14" fillId="0" borderId="0" xfId="36" applyNumberFormat="1" applyFont="1" applyFill="1" applyBorder="1" applyAlignment="1" applyProtection="1">
      <alignment/>
      <protection/>
    </xf>
    <xf numFmtId="0" fontId="86" fillId="0" borderId="0" xfId="0" applyFont="1" applyFill="1" applyAlignment="1" applyProtection="1">
      <alignment/>
      <protection/>
    </xf>
    <xf numFmtId="0" fontId="86" fillId="0" borderId="0" xfId="0" applyFont="1" applyFill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78" fillId="0" borderId="0" xfId="0" applyFont="1" applyBorder="1" applyAlignment="1" applyProtection="1">
      <alignment horizontal="left" vertical="center"/>
      <protection/>
    </xf>
    <xf numFmtId="0" fontId="75" fillId="0" borderId="28" xfId="0" applyFont="1" applyBorder="1" applyAlignment="1" applyProtection="1">
      <alignment/>
      <protection/>
    </xf>
    <xf numFmtId="0" fontId="75" fillId="0" borderId="21" xfId="0" applyFont="1" applyBorder="1" applyAlignment="1" applyProtection="1">
      <alignment/>
      <protection/>
    </xf>
    <xf numFmtId="0" fontId="87" fillId="0" borderId="19" xfId="0" applyFont="1" applyFill="1" applyBorder="1" applyAlignment="1" applyProtection="1">
      <alignment/>
      <protection/>
    </xf>
    <xf numFmtId="0" fontId="80" fillId="0" borderId="0" xfId="0" applyFont="1" applyBorder="1" applyAlignment="1" applyProtection="1">
      <alignment horizontal="right"/>
      <protection/>
    </xf>
    <xf numFmtId="0" fontId="80" fillId="0" borderId="0" xfId="0" applyFont="1" applyBorder="1" applyAlignment="1" applyProtection="1">
      <alignment horizontal="left"/>
      <protection/>
    </xf>
    <xf numFmtId="0" fontId="80" fillId="0" borderId="0" xfId="0" applyFont="1" applyBorder="1" applyAlignment="1" applyProtection="1">
      <alignment/>
      <protection/>
    </xf>
    <xf numFmtId="49" fontId="80" fillId="0" borderId="0" xfId="0" applyNumberFormat="1" applyFont="1" applyBorder="1" applyAlignment="1" applyProtection="1">
      <alignment/>
      <protection/>
    </xf>
    <xf numFmtId="0" fontId="84" fillId="0" borderId="10" xfId="0" applyFont="1" applyBorder="1" applyAlignment="1" applyProtection="1">
      <alignment/>
      <protection/>
    </xf>
    <xf numFmtId="0" fontId="80" fillId="0" borderId="10" xfId="0" applyFont="1" applyBorder="1" applyAlignment="1" applyProtection="1">
      <alignment/>
      <protection/>
    </xf>
    <xf numFmtId="0" fontId="84" fillId="0" borderId="0" xfId="0" applyFont="1" applyBorder="1" applyAlignment="1" applyProtection="1">
      <alignment/>
      <protection/>
    </xf>
    <xf numFmtId="0" fontId="80" fillId="0" borderId="29" xfId="0" applyFont="1" applyBorder="1" applyAlignment="1" applyProtection="1">
      <alignment/>
      <protection/>
    </xf>
    <xf numFmtId="0" fontId="80" fillId="0" borderId="30" xfId="0" applyFont="1" applyBorder="1" applyAlignment="1" applyProtection="1">
      <alignment/>
      <protection/>
    </xf>
    <xf numFmtId="0" fontId="80" fillId="33" borderId="0" xfId="0" applyFont="1" applyFill="1" applyBorder="1" applyAlignment="1" applyProtection="1">
      <alignment horizontal="center" vertical="center"/>
      <protection locked="0"/>
    </xf>
    <xf numFmtId="0" fontId="81" fillId="0" borderId="14" xfId="0" applyFont="1" applyBorder="1" applyAlignment="1" applyProtection="1">
      <alignment/>
      <protection/>
    </xf>
    <xf numFmtId="0" fontId="79" fillId="0" borderId="19" xfId="0" applyFont="1" applyFill="1" applyBorder="1" applyAlignment="1" applyProtection="1">
      <alignment horizontal="left" wrapText="1"/>
      <protection/>
    </xf>
    <xf numFmtId="0" fontId="81" fillId="33" borderId="21" xfId="0" applyFont="1" applyFill="1" applyBorder="1" applyAlignment="1" applyProtection="1">
      <alignment horizontal="left"/>
      <protection locked="0"/>
    </xf>
    <xf numFmtId="0" fontId="81" fillId="33" borderId="25" xfId="0" applyFont="1" applyFill="1" applyBorder="1" applyAlignment="1" applyProtection="1">
      <alignment horizontal="left"/>
      <protection locked="0"/>
    </xf>
    <xf numFmtId="0" fontId="81" fillId="33" borderId="20" xfId="0" applyFont="1" applyFill="1" applyBorder="1" applyAlignment="1" applyProtection="1">
      <alignment horizontal="left"/>
      <protection locked="0"/>
    </xf>
    <xf numFmtId="0" fontId="84" fillId="0" borderId="0" xfId="0" applyFont="1" applyBorder="1" applyAlignment="1" applyProtection="1">
      <alignment horizontal="left"/>
      <protection/>
    </xf>
    <xf numFmtId="0" fontId="76" fillId="0" borderId="0" xfId="0" applyFont="1" applyFill="1" applyBorder="1" applyAlignment="1" applyProtection="1">
      <alignment horizontal="left"/>
      <protection/>
    </xf>
    <xf numFmtId="0" fontId="82" fillId="0" borderId="14" xfId="0" applyFont="1" applyFill="1" applyBorder="1" applyAlignment="1" applyProtection="1">
      <alignment/>
      <protection/>
    </xf>
    <xf numFmtId="0" fontId="82" fillId="0" borderId="10" xfId="0" applyFont="1" applyFill="1" applyBorder="1" applyAlignment="1" applyProtection="1">
      <alignment/>
      <protection/>
    </xf>
    <xf numFmtId="0" fontId="82" fillId="0" borderId="22" xfId="0" applyFont="1" applyFill="1" applyBorder="1" applyAlignment="1" applyProtection="1">
      <alignment/>
      <protection/>
    </xf>
    <xf numFmtId="0" fontId="82" fillId="0" borderId="15" xfId="0" applyFont="1" applyFill="1" applyBorder="1" applyAlignment="1" applyProtection="1">
      <alignment/>
      <protection/>
    </xf>
    <xf numFmtId="0" fontId="82" fillId="0" borderId="11" xfId="0" applyFont="1" applyFill="1" applyBorder="1" applyAlignment="1" applyProtection="1">
      <alignment/>
      <protection/>
    </xf>
    <xf numFmtId="0" fontId="82" fillId="0" borderId="25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43" fontId="84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9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/>
      <protection/>
    </xf>
    <xf numFmtId="0" fontId="81" fillId="0" borderId="28" xfId="0" applyFont="1" applyBorder="1" applyAlignment="1" applyProtection="1">
      <alignment/>
      <protection/>
    </xf>
    <xf numFmtId="0" fontId="81" fillId="0" borderId="31" xfId="0" applyFont="1" applyBorder="1" applyAlignment="1" applyProtection="1">
      <alignment/>
      <protection/>
    </xf>
    <xf numFmtId="0" fontId="81" fillId="0" borderId="18" xfId="0" applyFont="1" applyBorder="1" applyAlignment="1" applyProtection="1">
      <alignment horizontal="right"/>
      <protection/>
    </xf>
    <xf numFmtId="0" fontId="81" fillId="0" borderId="18" xfId="0" applyFont="1" applyBorder="1" applyAlignment="1" applyProtection="1">
      <alignment/>
      <protection/>
    </xf>
    <xf numFmtId="49" fontId="81" fillId="0" borderId="18" xfId="0" applyNumberFormat="1" applyFont="1" applyBorder="1" applyAlignment="1" applyProtection="1">
      <alignment horizontal="right"/>
      <protection/>
    </xf>
    <xf numFmtId="0" fontId="76" fillId="33" borderId="0" xfId="0" applyFont="1" applyFill="1" applyBorder="1" applyAlignment="1" applyProtection="1">
      <alignment/>
      <protection locked="0"/>
    </xf>
    <xf numFmtId="0" fontId="80" fillId="0" borderId="0" xfId="0" applyFont="1" applyFill="1" applyBorder="1" applyAlignment="1" applyProtection="1">
      <alignment horizontal="left"/>
      <protection/>
    </xf>
    <xf numFmtId="43" fontId="81" fillId="0" borderId="32" xfId="0" applyNumberFormat="1" applyFont="1" applyBorder="1" applyAlignment="1" applyProtection="1">
      <alignment/>
      <protection/>
    </xf>
    <xf numFmtId="43" fontId="76" fillId="0" borderId="0" xfId="0" applyNumberFormat="1" applyFont="1" applyBorder="1" applyAlignment="1" applyProtection="1">
      <alignment horizontal="right"/>
      <protection/>
    </xf>
    <xf numFmtId="43" fontId="76" fillId="0" borderId="0" xfId="45" applyNumberFormat="1" applyFont="1" applyBorder="1" applyAlignment="1" applyProtection="1">
      <alignment horizontal="right"/>
      <protection/>
    </xf>
    <xf numFmtId="0" fontId="80" fillId="0" borderId="0" xfId="0" applyNumberFormat="1" applyFont="1" applyBorder="1" applyAlignment="1" applyProtection="1">
      <alignment/>
      <protection/>
    </xf>
    <xf numFmtId="0" fontId="75" fillId="0" borderId="0" xfId="0" applyFont="1" applyBorder="1" applyAlignment="1" applyProtection="1">
      <alignment/>
      <protection/>
    </xf>
    <xf numFmtId="0" fontId="81" fillId="0" borderId="13" xfId="0" applyFont="1" applyBorder="1" applyAlignment="1" applyProtection="1">
      <alignment vertical="top"/>
      <protection/>
    </xf>
    <xf numFmtId="0" fontId="81" fillId="0" borderId="13" xfId="0" applyFont="1" applyBorder="1" applyAlignment="1" applyProtection="1">
      <alignment horizontal="left" vertical="top"/>
      <protection/>
    </xf>
    <xf numFmtId="2" fontId="76" fillId="0" borderId="21" xfId="0" applyNumberFormat="1" applyFont="1" applyBorder="1" applyAlignment="1" applyProtection="1">
      <alignment/>
      <protection/>
    </xf>
    <xf numFmtId="0" fontId="84" fillId="0" borderId="0" xfId="0" applyFont="1" applyFill="1" applyBorder="1" applyAlignment="1" applyProtection="1">
      <alignment horizontal="center"/>
      <protection/>
    </xf>
    <xf numFmtId="0" fontId="76" fillId="0" borderId="19" xfId="0" applyFont="1" applyBorder="1" applyAlignment="1" applyProtection="1">
      <alignment horizontal="center"/>
      <protection/>
    </xf>
    <xf numFmtId="0" fontId="76" fillId="0" borderId="0" xfId="0" applyFont="1" applyBorder="1" applyAlignment="1" applyProtection="1">
      <alignment horizontal="center"/>
      <protection/>
    </xf>
    <xf numFmtId="0" fontId="76" fillId="0" borderId="0" xfId="0" applyFont="1" applyFill="1" applyBorder="1" applyAlignment="1" applyProtection="1">
      <alignment horizontal="center"/>
      <protection/>
    </xf>
    <xf numFmtId="49" fontId="77" fillId="33" borderId="0" xfId="0" applyNumberFormat="1" applyFont="1" applyFill="1" applyBorder="1" applyAlignment="1" applyProtection="1">
      <alignment/>
      <protection locked="0"/>
    </xf>
    <xf numFmtId="49" fontId="80" fillId="33" borderId="0" xfId="0" applyNumberFormat="1" applyFont="1" applyFill="1" applyBorder="1" applyAlignment="1" applyProtection="1">
      <alignment/>
      <protection locked="0"/>
    </xf>
    <xf numFmtId="49" fontId="14" fillId="0" borderId="0" xfId="36" applyNumberFormat="1" applyFont="1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8" fillId="0" borderId="0" xfId="0" applyFont="1" applyFill="1" applyBorder="1" applyAlignment="1" applyProtection="1">
      <alignment horizontal="left"/>
      <protection/>
    </xf>
    <xf numFmtId="0" fontId="73" fillId="0" borderId="0" xfId="0" applyFont="1" applyFill="1" applyBorder="1" applyAlignment="1" applyProtection="1">
      <alignment horizontal="left"/>
      <protection/>
    </xf>
    <xf numFmtId="0" fontId="73" fillId="0" borderId="18" xfId="0" applyFont="1" applyFill="1" applyBorder="1" applyAlignment="1" applyProtection="1">
      <alignment horizontal="left"/>
      <protection/>
    </xf>
    <xf numFmtId="0" fontId="75" fillId="0" borderId="19" xfId="0" applyFont="1" applyBorder="1" applyAlignment="1" applyProtection="1">
      <alignment/>
      <protection/>
    </xf>
    <xf numFmtId="0" fontId="75" fillId="0" borderId="20" xfId="0" applyFont="1" applyBorder="1" applyAlignment="1" applyProtection="1">
      <alignment/>
      <protection/>
    </xf>
    <xf numFmtId="0" fontId="70" fillId="0" borderId="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81" fillId="0" borderId="0" xfId="0" applyFont="1" applyBorder="1" applyAlignment="1" applyProtection="1">
      <alignment horizontal="center"/>
      <protection/>
    </xf>
    <xf numFmtId="0" fontId="85" fillId="0" borderId="0" xfId="0" applyFont="1" applyAlignment="1" applyProtection="1">
      <alignment/>
      <protection/>
    </xf>
    <xf numFmtId="0" fontId="89" fillId="0" borderId="0" xfId="0" applyFont="1" applyBorder="1" applyAlignment="1" applyProtection="1">
      <alignment horizontal="center"/>
      <protection/>
    </xf>
    <xf numFmtId="0" fontId="80" fillId="0" borderId="0" xfId="0" applyFont="1" applyBorder="1" applyAlignment="1" applyProtection="1">
      <alignment horizontal="left" vertical="center"/>
      <protection/>
    </xf>
    <xf numFmtId="0" fontId="80" fillId="0" borderId="0" xfId="0" applyFont="1" applyBorder="1" applyAlignment="1" applyProtection="1">
      <alignment horizontal="center"/>
      <protection/>
    </xf>
    <xf numFmtId="0" fontId="85" fillId="0" borderId="0" xfId="0" applyFont="1" applyBorder="1" applyAlignment="1" applyProtection="1">
      <alignment/>
      <protection/>
    </xf>
    <xf numFmtId="14" fontId="80" fillId="0" borderId="0" xfId="0" applyNumberFormat="1" applyFont="1" applyFill="1" applyBorder="1" applyAlignment="1" applyProtection="1">
      <alignment horizontal="left"/>
      <protection/>
    </xf>
    <xf numFmtId="0" fontId="80" fillId="0" borderId="0" xfId="0" applyFont="1" applyAlignment="1" applyProtection="1">
      <alignment/>
      <protection/>
    </xf>
    <xf numFmtId="0" fontId="84" fillId="0" borderId="0" xfId="0" applyFont="1" applyAlignment="1" applyProtection="1">
      <alignment horizontal="center"/>
      <protection/>
    </xf>
    <xf numFmtId="49" fontId="80" fillId="0" borderId="29" xfId="0" applyNumberFormat="1" applyFont="1" applyBorder="1" applyAlignment="1" applyProtection="1">
      <alignment/>
      <protection/>
    </xf>
    <xf numFmtId="0" fontId="80" fillId="0" borderId="33" xfId="0" applyFont="1" applyBorder="1" applyAlignment="1" applyProtection="1">
      <alignment/>
      <protection/>
    </xf>
    <xf numFmtId="0" fontId="80" fillId="0" borderId="34" xfId="0" applyFont="1" applyBorder="1" applyAlignment="1" applyProtection="1">
      <alignment/>
      <protection/>
    </xf>
    <xf numFmtId="0" fontId="80" fillId="0" borderId="35" xfId="0" applyFont="1" applyBorder="1" applyAlignment="1" applyProtection="1">
      <alignment/>
      <protection/>
    </xf>
    <xf numFmtId="0" fontId="80" fillId="0" borderId="24" xfId="0" applyFont="1" applyBorder="1" applyAlignment="1" applyProtection="1">
      <alignment/>
      <protection/>
    </xf>
    <xf numFmtId="0" fontId="80" fillId="0" borderId="36" xfId="0" applyFont="1" applyBorder="1" applyAlignment="1" applyProtection="1">
      <alignment/>
      <protection/>
    </xf>
    <xf numFmtId="0" fontId="90" fillId="0" borderId="29" xfId="0" applyFont="1" applyBorder="1" applyAlignment="1" applyProtection="1">
      <alignment/>
      <protection/>
    </xf>
    <xf numFmtId="0" fontId="76" fillId="33" borderId="26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49" fontId="14" fillId="33" borderId="0" xfId="36" applyNumberFormat="1" applyFont="1" applyFill="1" applyBorder="1" applyAlignment="1" applyProtection="1">
      <alignment/>
      <protection locked="0"/>
    </xf>
    <xf numFmtId="171" fontId="84" fillId="0" borderId="0" xfId="0" applyNumberFormat="1" applyFont="1" applyFill="1" applyBorder="1" applyAlignment="1" applyProtection="1">
      <alignment horizontal="center"/>
      <protection/>
    </xf>
    <xf numFmtId="0" fontId="82" fillId="0" borderId="0" xfId="0" applyFont="1" applyBorder="1" applyAlignment="1" applyProtection="1">
      <alignment horizontal="right"/>
      <protection/>
    </xf>
    <xf numFmtId="171" fontId="84" fillId="0" borderId="0" xfId="0" applyNumberFormat="1" applyFont="1" applyFill="1" applyBorder="1" applyAlignment="1" applyProtection="1">
      <alignment horizontal="left"/>
      <protection/>
    </xf>
    <xf numFmtId="2" fontId="81" fillId="33" borderId="26" xfId="0" applyNumberFormat="1" applyFont="1" applyFill="1" applyBorder="1" applyAlignment="1" applyProtection="1">
      <alignment/>
      <protection locked="0"/>
    </xf>
    <xf numFmtId="0" fontId="76" fillId="0" borderId="12" xfId="0" applyFont="1" applyFill="1" applyBorder="1" applyAlignment="1" applyProtection="1">
      <alignment horizontal="left"/>
      <protection/>
    </xf>
    <xf numFmtId="0" fontId="81" fillId="0" borderId="13" xfId="0" applyFont="1" applyBorder="1" applyAlignment="1" applyProtection="1">
      <alignment horizontal="left"/>
      <protection/>
    </xf>
    <xf numFmtId="0" fontId="76" fillId="0" borderId="19" xfId="0" applyFont="1" applyBorder="1" applyAlignment="1" applyProtection="1">
      <alignment horizontal="center"/>
      <protection/>
    </xf>
    <xf numFmtId="0" fontId="80" fillId="0" borderId="0" xfId="0" applyFont="1" applyBorder="1" applyAlignment="1" applyProtection="1">
      <alignment horizontal="left" wrapText="1"/>
      <protection/>
    </xf>
    <xf numFmtId="0" fontId="84" fillId="0" borderId="0" xfId="0" applyFont="1" applyFill="1" applyBorder="1" applyAlignment="1" applyProtection="1">
      <alignment horizontal="center"/>
      <protection/>
    </xf>
    <xf numFmtId="0" fontId="80" fillId="0" borderId="0" xfId="0" applyFont="1" applyBorder="1" applyAlignment="1" applyProtection="1">
      <alignment horizontal="right"/>
      <protection/>
    </xf>
    <xf numFmtId="0" fontId="80" fillId="0" borderId="0" xfId="0" applyFont="1" applyBorder="1" applyAlignment="1" applyProtection="1">
      <alignment horizontal="center"/>
      <protection/>
    </xf>
    <xf numFmtId="0" fontId="84" fillId="0" borderId="0" xfId="0" applyFont="1" applyAlignment="1" applyProtection="1">
      <alignment horizontal="center"/>
      <protection/>
    </xf>
    <xf numFmtId="0" fontId="76" fillId="0" borderId="0" xfId="0" applyFont="1" applyBorder="1" applyAlignment="1" applyProtection="1">
      <alignment horizontal="center"/>
      <protection/>
    </xf>
    <xf numFmtId="0" fontId="76" fillId="0" borderId="21" xfId="0" applyFont="1" applyBorder="1" applyAlignment="1" applyProtection="1">
      <alignment horizontal="center"/>
      <protection/>
    </xf>
    <xf numFmtId="171" fontId="84" fillId="0" borderId="0" xfId="0" applyNumberFormat="1" applyFont="1" applyFill="1" applyBorder="1" applyAlignment="1" applyProtection="1">
      <alignment horizontal="left"/>
      <protection/>
    </xf>
    <xf numFmtId="0" fontId="76" fillId="0" borderId="0" xfId="0" applyFont="1" applyFill="1" applyBorder="1" applyAlignment="1" applyProtection="1">
      <alignment horizontal="center"/>
      <protection/>
    </xf>
    <xf numFmtId="0" fontId="80" fillId="33" borderId="0" xfId="0" applyNumberFormat="1" applyFont="1" applyFill="1" applyBorder="1" applyAlignment="1" applyProtection="1">
      <alignment horizontal="center" vertical="center"/>
      <protection locked="0"/>
    </xf>
    <xf numFmtId="0" fontId="76" fillId="0" borderId="19" xfId="0" applyFont="1" applyBorder="1" applyAlignment="1" applyProtection="1">
      <alignment horizontal="center"/>
      <protection/>
    </xf>
    <xf numFmtId="0" fontId="76" fillId="0" borderId="0" xfId="0" applyFont="1" applyBorder="1" applyAlignment="1" applyProtection="1">
      <alignment horizontal="center"/>
      <protection/>
    </xf>
    <xf numFmtId="0" fontId="76" fillId="0" borderId="12" xfId="0" applyFont="1" applyFill="1" applyBorder="1" applyAlignment="1" applyProtection="1">
      <alignment/>
      <protection/>
    </xf>
    <xf numFmtId="49" fontId="81" fillId="0" borderId="19" xfId="0" applyNumberFormat="1" applyFont="1" applyFill="1" applyBorder="1" applyAlignment="1" applyProtection="1">
      <alignment horizontal="left"/>
      <protection/>
    </xf>
    <xf numFmtId="0" fontId="80" fillId="0" borderId="0" xfId="0" applyFont="1" applyFill="1" applyBorder="1" applyAlignment="1" applyProtection="1">
      <alignment/>
      <protection locked="0"/>
    </xf>
    <xf numFmtId="49" fontId="91" fillId="0" borderId="0" xfId="36" applyNumberFormat="1" applyFont="1" applyFill="1" applyBorder="1" applyAlignment="1" applyProtection="1">
      <alignment/>
      <protection/>
    </xf>
    <xf numFmtId="49" fontId="18" fillId="0" borderId="0" xfId="36" applyNumberFormat="1" applyFont="1" applyFill="1" applyBorder="1" applyAlignment="1" applyProtection="1">
      <alignment/>
      <protection/>
    </xf>
    <xf numFmtId="0" fontId="75" fillId="0" borderId="10" xfId="0" applyFont="1" applyFill="1" applyBorder="1" applyAlignment="1" applyProtection="1">
      <alignment horizontal="left"/>
      <protection/>
    </xf>
    <xf numFmtId="49" fontId="76" fillId="0" borderId="10" xfId="0" applyNumberFormat="1" applyFont="1" applyFill="1" applyBorder="1" applyAlignment="1" applyProtection="1">
      <alignment horizontal="right"/>
      <protection/>
    </xf>
    <xf numFmtId="0" fontId="75" fillId="0" borderId="11" xfId="0" applyFont="1" applyFill="1" applyBorder="1" applyAlignment="1" applyProtection="1">
      <alignment horizontal="left"/>
      <protection/>
    </xf>
    <xf numFmtId="0" fontId="75" fillId="0" borderId="37" xfId="0" applyFont="1" applyFill="1" applyBorder="1" applyAlignment="1" applyProtection="1">
      <alignment horizontal="left"/>
      <protection/>
    </xf>
    <xf numFmtId="43" fontId="6" fillId="33" borderId="26" xfId="0" applyNumberFormat="1" applyFont="1" applyFill="1" applyBorder="1" applyAlignment="1" applyProtection="1">
      <alignment/>
      <protection locked="0"/>
    </xf>
    <xf numFmtId="4" fontId="81" fillId="33" borderId="26" xfId="0" applyNumberFormat="1" applyFont="1" applyFill="1" applyBorder="1" applyAlignment="1" applyProtection="1">
      <alignment/>
      <protection locked="0"/>
    </xf>
    <xf numFmtId="0" fontId="80" fillId="33" borderId="0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49" fontId="14" fillId="33" borderId="0" xfId="0" applyNumberFormat="1" applyFont="1" applyFill="1" applyBorder="1" applyAlignment="1" applyProtection="1">
      <alignment/>
      <protection locked="0"/>
    </xf>
    <xf numFmtId="0" fontId="81" fillId="0" borderId="17" xfId="0" applyFont="1" applyFill="1" applyBorder="1" applyAlignment="1" applyProtection="1">
      <alignment/>
      <protection/>
    </xf>
    <xf numFmtId="0" fontId="76" fillId="0" borderId="0" xfId="0" applyFont="1" applyBorder="1" applyAlignment="1" applyProtection="1">
      <alignment horizontal="center"/>
      <protection/>
    </xf>
    <xf numFmtId="0" fontId="76" fillId="0" borderId="19" xfId="0" applyFont="1" applyBorder="1" applyAlignment="1" applyProtection="1">
      <alignment horizontal="center"/>
      <protection/>
    </xf>
    <xf numFmtId="0" fontId="81" fillId="0" borderId="14" xfId="0" applyFont="1" applyFill="1" applyBorder="1" applyAlignment="1" applyProtection="1">
      <alignment/>
      <protection/>
    </xf>
    <xf numFmtId="0" fontId="92" fillId="0" borderId="0" xfId="0" applyFont="1" applyBorder="1" applyAlignment="1" applyProtection="1">
      <alignment horizontal="center"/>
      <protection/>
    </xf>
    <xf numFmtId="0" fontId="84" fillId="0" borderId="0" xfId="0" applyFont="1" applyBorder="1" applyAlignment="1" applyProtection="1">
      <alignment/>
      <protection/>
    </xf>
    <xf numFmtId="49" fontId="81" fillId="0" borderId="18" xfId="0" applyNumberFormat="1" applyFont="1" applyBorder="1" applyAlignment="1" applyProtection="1">
      <alignment/>
      <protection/>
    </xf>
    <xf numFmtId="0" fontId="80" fillId="0" borderId="29" xfId="0" applyFont="1" applyBorder="1" applyAlignment="1" applyProtection="1">
      <alignment horizontal="center"/>
      <protection/>
    </xf>
    <xf numFmtId="0" fontId="80" fillId="0" borderId="0" xfId="0" applyFont="1" applyBorder="1" applyAlignment="1" applyProtection="1">
      <alignment horizontal="center"/>
      <protection/>
    </xf>
    <xf numFmtId="0" fontId="80" fillId="0" borderId="30" xfId="0" applyFont="1" applyBorder="1" applyAlignment="1" applyProtection="1">
      <alignment horizontal="center"/>
      <protection/>
    </xf>
    <xf numFmtId="0" fontId="84" fillId="0" borderId="29" xfId="0" applyFont="1" applyBorder="1" applyAlignment="1" applyProtection="1">
      <alignment horizontal="center"/>
      <protection/>
    </xf>
    <xf numFmtId="0" fontId="84" fillId="0" borderId="0" xfId="0" applyFont="1" applyBorder="1" applyAlignment="1" applyProtection="1">
      <alignment horizontal="center"/>
      <protection/>
    </xf>
    <xf numFmtId="0" fontId="84" fillId="0" borderId="30" xfId="0" applyFont="1" applyBorder="1" applyAlignment="1" applyProtection="1">
      <alignment horizontal="center"/>
      <protection/>
    </xf>
    <xf numFmtId="0" fontId="84" fillId="0" borderId="0" xfId="0" applyFont="1" applyAlignment="1" applyProtection="1">
      <alignment horizontal="center"/>
      <protection/>
    </xf>
    <xf numFmtId="49" fontId="93" fillId="0" borderId="0" xfId="0" applyNumberFormat="1" applyFont="1" applyAlignment="1" applyProtection="1">
      <alignment horizontal="left" wrapText="1"/>
      <protection/>
    </xf>
    <xf numFmtId="0" fontId="93" fillId="0" borderId="0" xfId="0" applyFont="1" applyBorder="1" applyAlignment="1" applyProtection="1">
      <alignment horizontal="left" wrapText="1"/>
      <protection/>
    </xf>
    <xf numFmtId="0" fontId="80" fillId="0" borderId="0" xfId="0" applyFont="1" applyAlignment="1" applyProtection="1">
      <alignment horizontal="left"/>
      <protection/>
    </xf>
    <xf numFmtId="0" fontId="80" fillId="0" borderId="0" xfId="0" applyFont="1" applyAlignment="1" applyProtection="1">
      <alignment horizontal="left" wrapText="1"/>
      <protection/>
    </xf>
    <xf numFmtId="0" fontId="84" fillId="0" borderId="35" xfId="0" applyFont="1" applyBorder="1" applyAlignment="1" applyProtection="1">
      <alignment horizontal="center"/>
      <protection/>
    </xf>
    <xf numFmtId="0" fontId="84" fillId="0" borderId="24" xfId="0" applyFont="1" applyBorder="1" applyAlignment="1" applyProtection="1">
      <alignment horizontal="center"/>
      <protection/>
    </xf>
    <xf numFmtId="0" fontId="84" fillId="0" borderId="36" xfId="0" applyFont="1" applyBorder="1" applyAlignment="1" applyProtection="1">
      <alignment horizontal="center"/>
      <protection/>
    </xf>
    <xf numFmtId="0" fontId="80" fillId="0" borderId="0" xfId="0" applyFont="1" applyBorder="1" applyAlignment="1" applyProtection="1">
      <alignment horizontal="right"/>
      <protection/>
    </xf>
    <xf numFmtId="7" fontId="84" fillId="0" borderId="0" xfId="0" applyNumberFormat="1" applyFont="1" applyBorder="1" applyAlignment="1" applyProtection="1">
      <alignment horizontal="left"/>
      <protection/>
    </xf>
    <xf numFmtId="171" fontId="84" fillId="0" borderId="0" xfId="0" applyNumberFormat="1" applyFont="1" applyFill="1" applyBorder="1" applyAlignment="1" applyProtection="1">
      <alignment horizontal="center"/>
      <protection/>
    </xf>
    <xf numFmtId="14" fontId="80" fillId="33" borderId="0" xfId="0" applyNumberFormat="1" applyFont="1" applyFill="1" applyBorder="1" applyAlignment="1" applyProtection="1">
      <alignment horizontal="left"/>
      <protection locked="0"/>
    </xf>
    <xf numFmtId="0" fontId="92" fillId="0" borderId="0" xfId="0" applyFont="1" applyBorder="1" applyAlignment="1" applyProtection="1">
      <alignment horizontal="center"/>
      <protection/>
    </xf>
    <xf numFmtId="0" fontId="80" fillId="0" borderId="0" xfId="0" applyFont="1" applyBorder="1" applyAlignment="1" applyProtection="1">
      <alignment horizontal="left" wrapText="1"/>
      <protection/>
    </xf>
    <xf numFmtId="0" fontId="84" fillId="0" borderId="0" xfId="0" applyFont="1" applyFill="1" applyBorder="1" applyAlignment="1" applyProtection="1">
      <alignment horizontal="center"/>
      <protection/>
    </xf>
    <xf numFmtId="49" fontId="80" fillId="0" borderId="0" xfId="0" applyNumberFormat="1" applyFont="1" applyFill="1" applyBorder="1" applyAlignment="1" applyProtection="1">
      <alignment horizontal="left" wrapText="1"/>
      <protection/>
    </xf>
    <xf numFmtId="0" fontId="79" fillId="0" borderId="0" xfId="0" applyFont="1" applyBorder="1" applyAlignment="1" applyProtection="1">
      <alignment horizontal="left"/>
      <protection/>
    </xf>
    <xf numFmtId="0" fontId="9" fillId="0" borderId="0" xfId="36" applyFont="1" applyFill="1" applyBorder="1" applyAlignment="1" applyProtection="1">
      <alignment horizontal="right"/>
      <protection/>
    </xf>
    <xf numFmtId="49" fontId="92" fillId="33" borderId="0" xfId="0" applyNumberFormat="1" applyFont="1" applyFill="1" applyBorder="1" applyAlignment="1" applyProtection="1">
      <alignment horizontal="left"/>
      <protection locked="0"/>
    </xf>
    <xf numFmtId="0" fontId="84" fillId="2" borderId="13" xfId="0" applyFont="1" applyFill="1" applyBorder="1" applyAlignment="1" applyProtection="1">
      <alignment horizontal="center" vertical="center" wrapText="1"/>
      <protection/>
    </xf>
    <xf numFmtId="0" fontId="84" fillId="2" borderId="18" xfId="0" applyFont="1" applyFill="1" applyBorder="1" applyAlignment="1" applyProtection="1">
      <alignment horizontal="center" vertical="center" wrapText="1"/>
      <protection/>
    </xf>
    <xf numFmtId="0" fontId="84" fillId="2" borderId="28" xfId="0" applyFont="1" applyFill="1" applyBorder="1" applyAlignment="1" applyProtection="1">
      <alignment horizontal="center" vertical="center" wrapText="1"/>
      <protection/>
    </xf>
    <xf numFmtId="0" fontId="84" fillId="2" borderId="17" xfId="0" applyFont="1" applyFill="1" applyBorder="1" applyAlignment="1" applyProtection="1">
      <alignment horizontal="center" vertical="center" wrapText="1"/>
      <protection/>
    </xf>
    <xf numFmtId="0" fontId="84" fillId="2" borderId="19" xfId="0" applyFont="1" applyFill="1" applyBorder="1" applyAlignment="1" applyProtection="1">
      <alignment horizontal="center" vertical="center" wrapText="1"/>
      <protection/>
    </xf>
    <xf numFmtId="0" fontId="84" fillId="2" borderId="20" xfId="0" applyFont="1" applyFill="1" applyBorder="1" applyAlignment="1" applyProtection="1">
      <alignment horizontal="center" vertical="center" wrapText="1"/>
      <protection/>
    </xf>
    <xf numFmtId="0" fontId="80" fillId="0" borderId="0" xfId="0" applyFont="1" applyBorder="1" applyAlignment="1" applyProtection="1">
      <alignment horizontal="left" wrapText="1"/>
      <protection locked="0"/>
    </xf>
    <xf numFmtId="0" fontId="78" fillId="2" borderId="13" xfId="0" applyFont="1" applyFill="1" applyBorder="1" applyAlignment="1" applyProtection="1">
      <alignment horizontal="center"/>
      <protection/>
    </xf>
    <xf numFmtId="0" fontId="78" fillId="2" borderId="18" xfId="0" applyFont="1" applyFill="1" applyBorder="1" applyAlignment="1" applyProtection="1">
      <alignment horizontal="center"/>
      <protection/>
    </xf>
    <xf numFmtId="0" fontId="78" fillId="2" borderId="28" xfId="0" applyFont="1" applyFill="1" applyBorder="1" applyAlignment="1" applyProtection="1">
      <alignment horizontal="center"/>
      <protection/>
    </xf>
    <xf numFmtId="0" fontId="82" fillId="0" borderId="14" xfId="0" applyFont="1" applyFill="1" applyBorder="1" applyAlignment="1" applyProtection="1">
      <alignment horizontal="left" wrapText="1"/>
      <protection/>
    </xf>
    <xf numFmtId="0" fontId="82" fillId="0" borderId="10" xfId="0" applyFont="1" applyFill="1" applyBorder="1" applyAlignment="1" applyProtection="1">
      <alignment horizontal="left" wrapText="1"/>
      <protection/>
    </xf>
    <xf numFmtId="0" fontId="82" fillId="0" borderId="22" xfId="0" applyFont="1" applyFill="1" applyBorder="1" applyAlignment="1" applyProtection="1">
      <alignment horizontal="left" wrapText="1"/>
      <protection/>
    </xf>
    <xf numFmtId="0" fontId="82" fillId="0" borderId="15" xfId="0" applyFont="1" applyFill="1" applyBorder="1" applyAlignment="1" applyProtection="1">
      <alignment horizontal="left" wrapText="1"/>
      <protection/>
    </xf>
    <xf numFmtId="0" fontId="82" fillId="0" borderId="11" xfId="0" applyFont="1" applyFill="1" applyBorder="1" applyAlignment="1" applyProtection="1">
      <alignment horizontal="left" wrapText="1"/>
      <protection/>
    </xf>
    <xf numFmtId="0" fontId="82" fillId="0" borderId="25" xfId="0" applyFont="1" applyFill="1" applyBorder="1" applyAlignment="1" applyProtection="1">
      <alignment horizontal="left" wrapText="1"/>
      <protection/>
    </xf>
    <xf numFmtId="0" fontId="10" fillId="0" borderId="0" xfId="36" applyFont="1" applyFill="1" applyBorder="1" applyAlignment="1" applyProtection="1">
      <alignment horizontal="center"/>
      <protection/>
    </xf>
    <xf numFmtId="0" fontId="10" fillId="0" borderId="0" xfId="36" applyFont="1" applyFill="1" applyBorder="1" applyAlignment="1" applyProtection="1">
      <alignment horizontal="center" vertical="center"/>
      <protection/>
    </xf>
    <xf numFmtId="0" fontId="79" fillId="0" borderId="15" xfId="0" applyFont="1" applyFill="1" applyBorder="1" applyAlignment="1" applyProtection="1">
      <alignment horizontal="left" wrapText="1"/>
      <protection/>
    </xf>
    <xf numFmtId="0" fontId="79" fillId="0" borderId="11" xfId="0" applyFont="1" applyFill="1" applyBorder="1" applyAlignment="1" applyProtection="1">
      <alignment horizontal="left" wrapText="1"/>
      <protection/>
    </xf>
    <xf numFmtId="0" fontId="79" fillId="0" borderId="25" xfId="0" applyFont="1" applyFill="1" applyBorder="1" applyAlignment="1" applyProtection="1">
      <alignment horizontal="left" wrapText="1"/>
      <protection/>
    </xf>
    <xf numFmtId="0" fontId="79" fillId="0" borderId="15" xfId="0" applyFont="1" applyFill="1" applyBorder="1" applyAlignment="1" applyProtection="1">
      <alignment horizontal="left" vertical="top" wrapText="1"/>
      <protection/>
    </xf>
    <xf numFmtId="0" fontId="79" fillId="0" borderId="11" xfId="0" applyFont="1" applyFill="1" applyBorder="1" applyAlignment="1" applyProtection="1">
      <alignment horizontal="left" vertical="top" wrapText="1"/>
      <protection/>
    </xf>
    <xf numFmtId="0" fontId="79" fillId="0" borderId="25" xfId="0" applyFont="1" applyFill="1" applyBorder="1" applyAlignment="1" applyProtection="1">
      <alignment horizontal="left" vertical="top" wrapText="1"/>
      <protection/>
    </xf>
    <xf numFmtId="0" fontId="79" fillId="0" borderId="16" xfId="0" applyFont="1" applyFill="1" applyBorder="1" applyAlignment="1" applyProtection="1">
      <alignment horizontal="left" vertical="top" wrapText="1"/>
      <protection/>
    </xf>
    <xf numFmtId="0" fontId="79" fillId="0" borderId="37" xfId="0" applyFont="1" applyFill="1" applyBorder="1" applyAlignment="1" applyProtection="1">
      <alignment horizontal="left" vertical="top" wrapText="1"/>
      <protection/>
    </xf>
    <xf numFmtId="0" fontId="79" fillId="0" borderId="38" xfId="0" applyFont="1" applyFill="1" applyBorder="1" applyAlignment="1" applyProtection="1">
      <alignment horizontal="left" vertical="top" wrapText="1"/>
      <protection/>
    </xf>
    <xf numFmtId="0" fontId="79" fillId="0" borderId="0" xfId="0" applyFont="1" applyFill="1" applyBorder="1" applyAlignment="1" applyProtection="1">
      <alignment horizontal="left"/>
      <protection/>
    </xf>
    <xf numFmtId="0" fontId="76" fillId="0" borderId="12" xfId="0" applyFont="1" applyBorder="1" applyAlignment="1" applyProtection="1">
      <alignment horizontal="left" wrapText="1"/>
      <protection/>
    </xf>
    <xf numFmtId="0" fontId="76" fillId="0" borderId="0" xfId="0" applyFont="1" applyBorder="1" applyAlignment="1" applyProtection="1">
      <alignment horizontal="left" wrapText="1"/>
      <protection/>
    </xf>
    <xf numFmtId="0" fontId="76" fillId="33" borderId="12" xfId="0" applyFont="1" applyFill="1" applyBorder="1" applyAlignment="1" applyProtection="1">
      <alignment horizontal="left" wrapText="1"/>
      <protection locked="0"/>
    </xf>
    <xf numFmtId="0" fontId="76" fillId="33" borderId="0" xfId="0" applyFont="1" applyFill="1" applyBorder="1" applyAlignment="1" applyProtection="1">
      <alignment horizontal="left" wrapText="1"/>
      <protection locked="0"/>
    </xf>
    <xf numFmtId="0" fontId="79" fillId="0" borderId="14" xfId="0" applyFont="1" applyFill="1" applyBorder="1" applyAlignment="1" applyProtection="1">
      <alignment horizontal="left"/>
      <protection/>
    </xf>
    <xf numFmtId="0" fontId="79" fillId="0" borderId="10" xfId="0" applyFont="1" applyFill="1" applyBorder="1" applyAlignment="1" applyProtection="1">
      <alignment horizontal="left"/>
      <protection/>
    </xf>
    <xf numFmtId="0" fontId="79" fillId="0" borderId="22" xfId="0" applyFont="1" applyFill="1" applyBorder="1" applyAlignment="1" applyProtection="1">
      <alignment horizontal="left"/>
      <protection/>
    </xf>
    <xf numFmtId="0" fontId="76" fillId="0" borderId="18" xfId="0" applyFont="1" applyBorder="1" applyAlignment="1" applyProtection="1">
      <alignment horizontal="center"/>
      <protection/>
    </xf>
    <xf numFmtId="0" fontId="76" fillId="0" borderId="28" xfId="0" applyFont="1" applyBorder="1" applyAlignment="1" applyProtection="1">
      <alignment horizontal="center"/>
      <protection/>
    </xf>
    <xf numFmtId="0" fontId="76" fillId="0" borderId="19" xfId="0" applyFont="1" applyBorder="1" applyAlignment="1" applyProtection="1">
      <alignment horizontal="center"/>
      <protection/>
    </xf>
    <xf numFmtId="0" fontId="76" fillId="0" borderId="20" xfId="0" applyFont="1" applyBorder="1" applyAlignment="1" applyProtection="1">
      <alignment horizontal="center"/>
      <protection/>
    </xf>
    <xf numFmtId="0" fontId="79" fillId="0" borderId="0" xfId="0" applyFont="1" applyFill="1" applyBorder="1" applyAlignment="1" applyProtection="1">
      <alignment horizontal="left" wrapText="1"/>
      <protection/>
    </xf>
    <xf numFmtId="0" fontId="79" fillId="0" borderId="13" xfId="0" applyFont="1" applyFill="1" applyBorder="1" applyAlignment="1" applyProtection="1">
      <alignment horizontal="left" wrapText="1"/>
      <protection/>
    </xf>
    <xf numFmtId="0" fontId="79" fillId="0" borderId="18" xfId="0" applyFont="1" applyFill="1" applyBorder="1" applyAlignment="1" applyProtection="1">
      <alignment horizontal="left" wrapText="1"/>
      <protection/>
    </xf>
    <xf numFmtId="0" fontId="79" fillId="0" borderId="28" xfId="0" applyFont="1" applyFill="1" applyBorder="1" applyAlignment="1" applyProtection="1">
      <alignment horizontal="left" wrapText="1"/>
      <protection/>
    </xf>
    <xf numFmtId="0" fontId="76" fillId="0" borderId="39" xfId="0" applyFont="1" applyBorder="1" applyAlignment="1" applyProtection="1">
      <alignment horizontal="center"/>
      <protection/>
    </xf>
    <xf numFmtId="0" fontId="76" fillId="0" borderId="40" xfId="0" applyFont="1" applyBorder="1" applyAlignment="1" applyProtection="1">
      <alignment horizontal="center"/>
      <protection/>
    </xf>
    <xf numFmtId="0" fontId="76" fillId="0" borderId="11" xfId="0" applyFont="1" applyBorder="1" applyAlignment="1" applyProtection="1">
      <alignment horizontal="center"/>
      <protection/>
    </xf>
    <xf numFmtId="0" fontId="76" fillId="0" borderId="25" xfId="0" applyFont="1" applyBorder="1" applyAlignment="1" applyProtection="1">
      <alignment horizontal="center"/>
      <protection/>
    </xf>
    <xf numFmtId="0" fontId="81" fillId="0" borderId="13" xfId="0" applyFont="1" applyBorder="1" applyAlignment="1" applyProtection="1">
      <alignment horizontal="left"/>
      <protection/>
    </xf>
    <xf numFmtId="0" fontId="81" fillId="0" borderId="18" xfId="0" applyFont="1" applyBorder="1" applyAlignment="1" applyProtection="1">
      <alignment horizontal="left"/>
      <protection/>
    </xf>
    <xf numFmtId="0" fontId="76" fillId="0" borderId="0" xfId="0" applyFont="1" applyBorder="1" applyAlignment="1" applyProtection="1">
      <alignment horizontal="center"/>
      <protection/>
    </xf>
    <xf numFmtId="0" fontId="76" fillId="0" borderId="21" xfId="0" applyFont="1" applyBorder="1" applyAlignment="1" applyProtection="1">
      <alignment horizontal="center"/>
      <protection/>
    </xf>
    <xf numFmtId="49" fontId="81" fillId="33" borderId="0" xfId="0" applyNumberFormat="1" applyFont="1" applyFill="1" applyBorder="1" applyAlignment="1" applyProtection="1">
      <alignment horizontal="center"/>
      <protection locked="0"/>
    </xf>
    <xf numFmtId="49" fontId="81" fillId="33" borderId="21" xfId="0" applyNumberFormat="1" applyFont="1" applyFill="1" applyBorder="1" applyAlignment="1" applyProtection="1">
      <alignment horizontal="center"/>
      <protection locked="0"/>
    </xf>
    <xf numFmtId="0" fontId="7" fillId="2" borderId="41" xfId="0" applyFont="1" applyFill="1" applyBorder="1" applyAlignment="1" applyProtection="1">
      <alignment horizontal="center" vertical="center" wrapText="1"/>
      <protection/>
    </xf>
    <xf numFmtId="0" fontId="7" fillId="2" borderId="42" xfId="0" applyFont="1" applyFill="1" applyBorder="1" applyAlignment="1" applyProtection="1">
      <alignment horizontal="center" vertical="center" wrapText="1"/>
      <protection/>
    </xf>
    <xf numFmtId="0" fontId="7" fillId="2" borderId="27" xfId="0" applyFont="1" applyFill="1" applyBorder="1" applyAlignment="1" applyProtection="1">
      <alignment horizontal="center" vertical="center" wrapText="1"/>
      <protection/>
    </xf>
    <xf numFmtId="0" fontId="11" fillId="0" borderId="41" xfId="36" applyFont="1" applyFill="1" applyBorder="1" applyAlignment="1" applyProtection="1">
      <alignment horizontal="left" wrapText="1"/>
      <protection/>
    </xf>
    <xf numFmtId="0" fontId="11" fillId="0" borderId="42" xfId="36" applyFont="1" applyFill="1" applyBorder="1" applyAlignment="1" applyProtection="1">
      <alignment horizontal="left" wrapText="1"/>
      <protection/>
    </xf>
    <xf numFmtId="0" fontId="11" fillId="0" borderId="27" xfId="36" applyFont="1" applyFill="1" applyBorder="1" applyAlignment="1" applyProtection="1">
      <alignment horizontal="left" wrapText="1"/>
      <protection/>
    </xf>
    <xf numFmtId="0" fontId="9" fillId="0" borderId="0" xfId="36" applyFont="1" applyFill="1" applyBorder="1" applyAlignment="1" applyProtection="1">
      <alignment horizontal="center" vertical="center"/>
      <protection/>
    </xf>
    <xf numFmtId="0" fontId="84" fillId="0" borderId="10" xfId="0" applyFont="1" applyBorder="1" applyAlignment="1" applyProtection="1">
      <alignment horizontal="center"/>
      <protection/>
    </xf>
    <xf numFmtId="0" fontId="78" fillId="34" borderId="13" xfId="0" applyFont="1" applyFill="1" applyBorder="1" applyAlignment="1" applyProtection="1">
      <alignment horizontal="center"/>
      <protection/>
    </xf>
    <xf numFmtId="0" fontId="78" fillId="34" borderId="18" xfId="0" applyFont="1" applyFill="1" applyBorder="1" applyAlignment="1" applyProtection="1">
      <alignment horizontal="center"/>
      <protection/>
    </xf>
    <xf numFmtId="0" fontId="78" fillId="34" borderId="28" xfId="0" applyFont="1" applyFill="1" applyBorder="1" applyAlignment="1" applyProtection="1">
      <alignment horizontal="center"/>
      <protection/>
    </xf>
    <xf numFmtId="0" fontId="83" fillId="0" borderId="0" xfId="0" applyFont="1" applyFill="1" applyBorder="1" applyAlignment="1" applyProtection="1">
      <alignment horizontal="center"/>
      <protection/>
    </xf>
    <xf numFmtId="0" fontId="87" fillId="0" borderId="0" xfId="0" applyFont="1" applyFill="1" applyBorder="1" applyAlignment="1" applyProtection="1">
      <alignment horizontal="center"/>
      <protection/>
    </xf>
    <xf numFmtId="0" fontId="80" fillId="0" borderId="0" xfId="0" applyFont="1" applyAlignment="1" applyProtection="1">
      <alignment horizontal="justify" wrapText="1"/>
      <protection/>
    </xf>
    <xf numFmtId="171" fontId="84" fillId="0" borderId="0" xfId="0" applyNumberFormat="1" applyFont="1" applyFill="1" applyBorder="1" applyAlignment="1" applyProtection="1">
      <alignment horizontal="left"/>
      <protection/>
    </xf>
    <xf numFmtId="0" fontId="10" fillId="0" borderId="0" xfId="36" applyNumberFormat="1" applyFont="1" applyFill="1" applyBorder="1" applyAlignment="1" applyProtection="1">
      <alignment horizontal="center" vertical="center"/>
      <protection/>
    </xf>
    <xf numFmtId="0" fontId="76" fillId="0" borderId="0" xfId="0" applyFont="1" applyFill="1" applyBorder="1" applyAlignment="1" applyProtection="1">
      <alignment horizontal="center"/>
      <protection/>
    </xf>
    <xf numFmtId="0" fontId="76" fillId="0" borderId="18" xfId="0" applyFont="1" applyBorder="1" applyAlignment="1" applyProtection="1">
      <alignment horizontal="center" vertical="top"/>
      <protection/>
    </xf>
    <xf numFmtId="0" fontId="76" fillId="0" borderId="28" xfId="0" applyFont="1" applyBorder="1" applyAlignment="1" applyProtection="1">
      <alignment horizontal="center" vertical="top"/>
      <protection/>
    </xf>
    <xf numFmtId="0" fontId="76" fillId="0" borderId="18" xfId="0" applyFont="1" applyBorder="1" applyAlignment="1" applyProtection="1">
      <alignment horizontal="center" wrapText="1"/>
      <protection/>
    </xf>
    <xf numFmtId="0" fontId="76" fillId="0" borderId="28" xfId="0" applyFont="1" applyBorder="1" applyAlignment="1" applyProtection="1">
      <alignment horizont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523875</xdr:colOff>
      <xdr:row>9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8049875" y="3152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523875</xdr:colOff>
      <xdr:row>9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8049875" y="316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523875</xdr:colOff>
      <xdr:row>8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8049875" y="286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523875</xdr:colOff>
      <xdr:row>9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8049875" y="3152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523875</xdr:colOff>
      <xdr:row>9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8049875" y="3152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523875</xdr:colOff>
      <xdr:row>9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8049875" y="3152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523875</xdr:colOff>
      <xdr:row>9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8049875" y="3152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523875</xdr:colOff>
      <xdr:row>9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8049875" y="316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523875</xdr:colOff>
      <xdr:row>9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8049875" y="316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523875</xdr:colOff>
      <xdr:row>9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8049875" y="316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523875</xdr:colOff>
      <xdr:row>9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8049875" y="316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6"/>
  <sheetViews>
    <sheetView tabSelected="1" zoomScaleSheetLayoutView="100" zoomScalePageLayoutView="0" workbookViewId="0" topLeftCell="A1">
      <selection activeCell="E12" sqref="E12"/>
    </sheetView>
  </sheetViews>
  <sheetFormatPr defaultColWidth="9.140625" defaultRowHeight="15"/>
  <cols>
    <col min="1" max="1" width="12.57421875" style="155" customWidth="1"/>
    <col min="2" max="2" width="11.00390625" style="155" bestFit="1" customWidth="1"/>
    <col min="3" max="5" width="9.7109375" style="155" customWidth="1"/>
    <col min="6" max="6" width="12.7109375" style="155" customWidth="1"/>
    <col min="7" max="7" width="14.140625" style="155" customWidth="1"/>
    <col min="8" max="8" width="13.421875" style="155" customWidth="1"/>
    <col min="9" max="9" width="23.57421875" style="155" customWidth="1"/>
    <col min="10" max="16384" width="9.140625" style="155" customWidth="1"/>
  </cols>
  <sheetData>
    <row r="1" spans="1:9" ht="69.75" customHeight="1" thickBot="1">
      <c r="A1" s="303" t="s">
        <v>67</v>
      </c>
      <c r="B1" s="304"/>
      <c r="C1" s="304"/>
      <c r="D1" s="304"/>
      <c r="E1" s="304"/>
      <c r="F1" s="304"/>
      <c r="G1" s="304"/>
      <c r="H1" s="304"/>
      <c r="I1" s="305"/>
    </row>
    <row r="2" spans="1:9" ht="42" customHeight="1" thickBot="1">
      <c r="A2" s="306" t="s">
        <v>104</v>
      </c>
      <c r="B2" s="307"/>
      <c r="C2" s="307"/>
      <c r="D2" s="307"/>
      <c r="E2" s="307"/>
      <c r="F2" s="307"/>
      <c r="G2" s="307"/>
      <c r="H2" s="307"/>
      <c r="I2" s="308"/>
    </row>
    <row r="3" spans="1:9" ht="14.25" customHeight="1">
      <c r="A3" s="52"/>
      <c r="B3" s="26"/>
      <c r="C3" s="26"/>
      <c r="D3" s="26"/>
      <c r="E3" s="26"/>
      <c r="F3" s="26"/>
      <c r="G3" s="26"/>
      <c r="H3" s="26"/>
      <c r="I3" s="26"/>
    </row>
    <row r="4" spans="1:9" ht="21" customHeight="1">
      <c r="A4" s="309" t="s">
        <v>0</v>
      </c>
      <c r="B4" s="309"/>
      <c r="C4" s="309"/>
      <c r="D4" s="309"/>
      <c r="E4" s="309"/>
      <c r="F4" s="309"/>
      <c r="G4" s="309"/>
      <c r="H4" s="309"/>
      <c r="I4" s="309"/>
    </row>
    <row r="5" spans="1:9" ht="23.25" customHeight="1">
      <c r="A5" s="309" t="str">
        <f>IF(A25=2,"IN COMPOSIZIONE COLLEGIALE",IF(A25=1,"IN COMPOSIZIONE MONOCRATICA"))</f>
        <v>IN COMPOSIZIONE MONOCRATICA</v>
      </c>
      <c r="B5" s="309"/>
      <c r="C5" s="309"/>
      <c r="D5" s="309"/>
      <c r="E5" s="309"/>
      <c r="F5" s="309"/>
      <c r="G5" s="309"/>
      <c r="H5" s="309"/>
      <c r="I5" s="309"/>
    </row>
    <row r="6" spans="1:9" ht="17.25" customHeight="1">
      <c r="A6" s="27"/>
      <c r="B6" s="27"/>
      <c r="C6" s="27"/>
      <c r="D6" s="27"/>
      <c r="E6" s="27"/>
      <c r="F6" s="27"/>
      <c r="G6" s="27"/>
      <c r="H6" s="27"/>
      <c r="I6" s="27"/>
    </row>
    <row r="7" spans="1:9" ht="20.25" customHeight="1">
      <c r="A7" s="309" t="s">
        <v>69</v>
      </c>
      <c r="B7" s="309"/>
      <c r="C7" s="309"/>
      <c r="D7" s="309"/>
      <c r="E7" s="309"/>
      <c r="F7" s="309"/>
      <c r="G7" s="309"/>
      <c r="H7" s="309"/>
      <c r="I7" s="309"/>
    </row>
    <row r="8" spans="1:9" ht="22.5" customHeight="1">
      <c r="A8" s="309" t="s">
        <v>204</v>
      </c>
      <c r="B8" s="309"/>
      <c r="C8" s="309"/>
      <c r="D8" s="309"/>
      <c r="E8" s="309"/>
      <c r="F8" s="309"/>
      <c r="G8" s="309"/>
      <c r="H8" s="309"/>
      <c r="I8" s="309"/>
    </row>
    <row r="9" spans="1:9" ht="15.75" thickBot="1">
      <c r="A9" s="55"/>
      <c r="B9" s="2"/>
      <c r="C9" s="2"/>
      <c r="D9" s="2"/>
      <c r="E9" s="2"/>
      <c r="F9" s="2"/>
      <c r="G9" s="2"/>
      <c r="H9" s="2"/>
      <c r="I9" s="2"/>
    </row>
    <row r="10" spans="1:9" s="157" customFormat="1" ht="15.75">
      <c r="A10" s="297" t="s">
        <v>1</v>
      </c>
      <c r="B10" s="298"/>
      <c r="C10" s="99"/>
      <c r="D10" s="156"/>
      <c r="E10" s="29" t="s">
        <v>2</v>
      </c>
      <c r="F10" s="37"/>
      <c r="G10" s="37"/>
      <c r="H10" s="37"/>
      <c r="I10" s="99"/>
    </row>
    <row r="11" spans="1:9" s="157" customFormat="1" ht="15.75">
      <c r="A11" s="34" t="s">
        <v>22</v>
      </c>
      <c r="B11" s="14"/>
      <c r="C11" s="100"/>
      <c r="D11" s="156"/>
      <c r="E11" s="30" t="s">
        <v>68</v>
      </c>
      <c r="F11" s="11"/>
      <c r="G11" s="11"/>
      <c r="H11" s="11"/>
      <c r="I11" s="100"/>
    </row>
    <row r="12" spans="1:9" s="157" customFormat="1" ht="15.75">
      <c r="A12" s="35"/>
      <c r="B12" s="299" t="s">
        <v>71</v>
      </c>
      <c r="C12" s="300"/>
      <c r="D12" s="156"/>
      <c r="E12" s="31"/>
      <c r="F12" s="209"/>
      <c r="G12" s="209"/>
      <c r="H12" s="210" t="s">
        <v>121</v>
      </c>
      <c r="I12" s="114"/>
    </row>
    <row r="13" spans="1:9" s="157" customFormat="1" ht="15.75">
      <c r="A13" s="204"/>
      <c r="B13" s="301"/>
      <c r="C13" s="302"/>
      <c r="D13" s="156"/>
      <c r="E13" s="32"/>
      <c r="F13" s="211"/>
      <c r="G13" s="211"/>
      <c r="H13" s="210" t="s">
        <v>121</v>
      </c>
      <c r="I13" s="115"/>
    </row>
    <row r="14" spans="1:9" s="157" customFormat="1" ht="15.75">
      <c r="A14" s="34" t="s">
        <v>70</v>
      </c>
      <c r="B14" s="12"/>
      <c r="C14" s="100"/>
      <c r="D14" s="156"/>
      <c r="E14" s="32"/>
      <c r="F14" s="211"/>
      <c r="G14" s="211"/>
      <c r="H14" s="210" t="s">
        <v>121</v>
      </c>
      <c r="I14" s="115"/>
    </row>
    <row r="15" spans="1:9" s="157" customFormat="1" ht="16.5" thickBot="1">
      <c r="A15" s="36"/>
      <c r="B15" s="205"/>
      <c r="C15" s="42"/>
      <c r="D15" s="100"/>
      <c r="E15" s="33"/>
      <c r="F15" s="212"/>
      <c r="G15" s="212"/>
      <c r="H15" s="210" t="s">
        <v>121</v>
      </c>
      <c r="I15" s="116"/>
    </row>
    <row r="16" spans="1:9" ht="15">
      <c r="A16" s="28" t="s">
        <v>137</v>
      </c>
      <c r="B16" s="4"/>
      <c r="C16" s="158"/>
      <c r="D16" s="159"/>
      <c r="E16" s="160"/>
      <c r="F16" s="160"/>
      <c r="G16" s="160"/>
      <c r="H16" s="160"/>
      <c r="I16" s="160"/>
    </row>
    <row r="17" spans="1:9" s="3" customFormat="1" ht="15">
      <c r="A17" s="28" t="s">
        <v>120</v>
      </c>
      <c r="B17" s="4"/>
      <c r="C17" s="158"/>
      <c r="D17" s="159"/>
      <c r="E17" s="159"/>
      <c r="F17" s="159"/>
      <c r="G17" s="159"/>
      <c r="H17" s="159"/>
      <c r="I17" s="159"/>
    </row>
    <row r="18" spans="1:9" ht="15.75" thickBot="1">
      <c r="A18" s="5"/>
      <c r="B18" s="5"/>
      <c r="C18" s="5"/>
      <c r="D18" s="5"/>
      <c r="E18" s="5"/>
      <c r="F18" s="5"/>
      <c r="G18" s="5"/>
      <c r="H18" s="5"/>
      <c r="I18" s="5"/>
    </row>
    <row r="19" spans="1:9" s="157" customFormat="1" ht="15.75">
      <c r="A19" s="190" t="s">
        <v>4</v>
      </c>
      <c r="B19" s="285" t="s">
        <v>5</v>
      </c>
      <c r="C19" s="285"/>
      <c r="D19" s="285"/>
      <c r="E19" s="286"/>
      <c r="F19" s="95"/>
      <c r="G19" s="95"/>
      <c r="H19" s="95"/>
      <c r="I19" s="95"/>
    </row>
    <row r="20" spans="1:9" s="157" customFormat="1" ht="16.5" thickBot="1">
      <c r="A20" s="40">
        <v>0</v>
      </c>
      <c r="B20" s="41"/>
      <c r="C20" s="41" t="s">
        <v>6</v>
      </c>
      <c r="D20" s="101"/>
      <c r="E20" s="97"/>
      <c r="F20" s="9"/>
      <c r="G20" s="96"/>
      <c r="H20" s="96"/>
      <c r="I20" s="96"/>
    </row>
    <row r="21" spans="1:9" ht="15">
      <c r="A21" s="28" t="s">
        <v>138</v>
      </c>
      <c r="B21" s="5"/>
      <c r="C21" s="5"/>
      <c r="D21" s="5"/>
      <c r="E21" s="5"/>
      <c r="F21" s="5"/>
      <c r="G21" s="5"/>
      <c r="H21" s="5"/>
      <c r="I21" s="5"/>
    </row>
    <row r="22" spans="1:9" ht="15.75" thickBot="1">
      <c r="A22" s="5"/>
      <c r="B22" s="5"/>
      <c r="C22" s="5"/>
      <c r="D22" s="5"/>
      <c r="E22" s="5"/>
      <c r="F22" s="5"/>
      <c r="G22" s="5"/>
      <c r="H22" s="5"/>
      <c r="I22" s="5"/>
    </row>
    <row r="23" spans="1:9" ht="15.75">
      <c r="A23" s="29" t="s">
        <v>7</v>
      </c>
      <c r="B23" s="39" t="s">
        <v>8</v>
      </c>
      <c r="C23" s="293" t="s">
        <v>100</v>
      </c>
      <c r="D23" s="293"/>
      <c r="E23" s="294"/>
      <c r="F23" s="156"/>
      <c r="G23" s="29" t="s">
        <v>9</v>
      </c>
      <c r="H23" s="285" t="s">
        <v>10</v>
      </c>
      <c r="I23" s="286"/>
    </row>
    <row r="24" spans="1:9" ht="15.75">
      <c r="A24" s="56"/>
      <c r="B24" s="14"/>
      <c r="C24" s="295" t="s">
        <v>101</v>
      </c>
      <c r="D24" s="295"/>
      <c r="E24" s="296"/>
      <c r="F24" s="156"/>
      <c r="G24" s="56"/>
      <c r="H24" s="14"/>
      <c r="I24" s="65"/>
    </row>
    <row r="25" spans="1:9" ht="16.5" thickBot="1">
      <c r="A25" s="40">
        <v>1</v>
      </c>
      <c r="B25" s="41"/>
      <c r="C25" s="41"/>
      <c r="D25" s="41"/>
      <c r="E25" s="42"/>
      <c r="F25" s="156"/>
      <c r="G25" s="40">
        <v>0</v>
      </c>
      <c r="H25" s="41"/>
      <c r="I25" s="43" t="s">
        <v>6</v>
      </c>
    </row>
    <row r="26" spans="1:9" ht="15">
      <c r="A26" s="28" t="s">
        <v>139</v>
      </c>
      <c r="B26" s="5"/>
      <c r="C26" s="5"/>
      <c r="D26" s="5"/>
      <c r="E26" s="5"/>
      <c r="F26" s="5"/>
      <c r="G26" s="5"/>
      <c r="H26" s="5"/>
      <c r="I26" s="5"/>
    </row>
    <row r="27" spans="1:9" ht="15">
      <c r="A27" s="28" t="s">
        <v>173</v>
      </c>
      <c r="B27" s="128"/>
      <c r="C27" s="128"/>
      <c r="D27" s="128"/>
      <c r="E27" s="128"/>
      <c r="F27" s="128"/>
      <c r="G27" s="128"/>
      <c r="H27" s="128"/>
      <c r="I27" s="128"/>
    </row>
    <row r="28" spans="1:9" ht="15.75" thickBot="1">
      <c r="A28" s="5"/>
      <c r="B28" s="5"/>
      <c r="C28" s="5"/>
      <c r="D28" s="5"/>
      <c r="E28" s="5"/>
      <c r="F28" s="5"/>
      <c r="G28" s="5"/>
      <c r="H28" s="5"/>
      <c r="I28" s="5"/>
    </row>
    <row r="29" spans="1:9" ht="15.75">
      <c r="A29" s="44" t="s">
        <v>11</v>
      </c>
      <c r="B29" s="285" t="s">
        <v>105</v>
      </c>
      <c r="C29" s="285"/>
      <c r="D29" s="285"/>
      <c r="E29" s="286"/>
      <c r="F29" s="156"/>
      <c r="G29" s="44" t="s">
        <v>12</v>
      </c>
      <c r="H29" s="285" t="s">
        <v>13</v>
      </c>
      <c r="I29" s="286"/>
    </row>
    <row r="30" spans="1:9" ht="16.5" thickBot="1">
      <c r="A30" s="40">
        <v>1</v>
      </c>
      <c r="B30" s="41"/>
      <c r="C30" s="38"/>
      <c r="D30" s="38"/>
      <c r="E30" s="42"/>
      <c r="F30" s="156"/>
      <c r="G30" s="40">
        <v>1</v>
      </c>
      <c r="H30" s="41"/>
      <c r="I30" s="42"/>
    </row>
    <row r="31" spans="1:9" ht="15">
      <c r="A31" s="28" t="s">
        <v>140</v>
      </c>
      <c r="B31" s="129"/>
      <c r="C31" s="129"/>
      <c r="D31" s="129"/>
      <c r="E31" s="129"/>
      <c r="F31" s="129"/>
      <c r="G31" s="129"/>
      <c r="H31" s="129"/>
      <c r="I31" s="129"/>
    </row>
    <row r="32" spans="1:9" ht="15">
      <c r="A32" s="28" t="s">
        <v>174</v>
      </c>
      <c r="B32" s="130"/>
      <c r="C32" s="130"/>
      <c r="D32" s="130"/>
      <c r="E32" s="130"/>
      <c r="F32" s="130"/>
      <c r="G32" s="130"/>
      <c r="H32" s="130"/>
      <c r="I32" s="130"/>
    </row>
    <row r="33" spans="1:9" ht="15.75" thickBot="1">
      <c r="A33" s="6"/>
      <c r="B33" s="6"/>
      <c r="C33" s="6"/>
      <c r="D33" s="6"/>
      <c r="E33" s="6"/>
      <c r="F33" s="6"/>
      <c r="G33" s="6"/>
      <c r="H33" s="6"/>
      <c r="I33" s="6"/>
    </row>
    <row r="34" spans="1:9" ht="15.75">
      <c r="A34" s="44" t="s">
        <v>14</v>
      </c>
      <c r="B34" s="285" t="s">
        <v>15</v>
      </c>
      <c r="C34" s="285"/>
      <c r="D34" s="285"/>
      <c r="E34" s="286"/>
      <c r="F34" s="156"/>
      <c r="G34" s="44" t="s">
        <v>16</v>
      </c>
      <c r="H34" s="285" t="s">
        <v>17</v>
      </c>
      <c r="I34" s="286"/>
    </row>
    <row r="35" spans="1:9" ht="16.5" thickBot="1">
      <c r="A35" s="40">
        <v>1</v>
      </c>
      <c r="B35" s="287" t="s">
        <v>18</v>
      </c>
      <c r="C35" s="287"/>
      <c r="D35" s="287"/>
      <c r="E35" s="288"/>
      <c r="F35" s="156"/>
      <c r="G35" s="40">
        <v>1</v>
      </c>
      <c r="H35" s="41"/>
      <c r="I35" s="42"/>
    </row>
    <row r="36" spans="1:9" ht="27" customHeight="1">
      <c r="A36" s="289" t="s">
        <v>141</v>
      </c>
      <c r="B36" s="289"/>
      <c r="C36" s="289"/>
      <c r="D36" s="289"/>
      <c r="E36" s="289"/>
      <c r="F36" s="289"/>
      <c r="G36" s="289"/>
      <c r="H36" s="289"/>
      <c r="I36" s="289"/>
    </row>
    <row r="37" spans="1:9" ht="15.75" thickBot="1">
      <c r="A37" s="53"/>
      <c r="B37" s="4"/>
      <c r="C37" s="4"/>
      <c r="D37" s="4"/>
      <c r="E37" s="7"/>
      <c r="F37" s="7"/>
      <c r="G37" s="7"/>
      <c r="H37" s="7"/>
      <c r="I37" s="7"/>
    </row>
    <row r="38" spans="1:9" ht="15.75">
      <c r="A38" s="44" t="s">
        <v>19</v>
      </c>
      <c r="B38" s="285" t="s">
        <v>20</v>
      </c>
      <c r="C38" s="285"/>
      <c r="D38" s="285"/>
      <c r="E38" s="286"/>
      <c r="F38" s="10"/>
      <c r="G38" s="3"/>
      <c r="H38" s="3"/>
      <c r="I38" s="3"/>
    </row>
    <row r="39" spans="1:9" ht="16.5" thickBot="1">
      <c r="A39" s="40">
        <v>0</v>
      </c>
      <c r="B39" s="38"/>
      <c r="C39" s="54" t="s">
        <v>6</v>
      </c>
      <c r="D39" s="161"/>
      <c r="E39" s="162"/>
      <c r="F39" s="163"/>
      <c r="G39" s="3"/>
      <c r="H39" s="3"/>
      <c r="I39" s="3"/>
    </row>
    <row r="40" spans="1:9" ht="15.75" customHeight="1">
      <c r="A40" s="277" t="s">
        <v>142</v>
      </c>
      <c r="B40" s="277"/>
      <c r="C40" s="277"/>
      <c r="D40" s="277"/>
      <c r="E40" s="277"/>
      <c r="F40" s="277"/>
      <c r="G40" s="277"/>
      <c r="H40" s="277"/>
      <c r="I40" s="277"/>
    </row>
    <row r="41" ht="15.75" thickBot="1"/>
    <row r="42" spans="1:9" ht="27" customHeight="1">
      <c r="A42" s="290" t="s">
        <v>143</v>
      </c>
      <c r="B42" s="291"/>
      <c r="C42" s="291"/>
      <c r="D42" s="291"/>
      <c r="E42" s="291"/>
      <c r="F42" s="291"/>
      <c r="G42" s="291"/>
      <c r="H42" s="291"/>
      <c r="I42" s="292"/>
    </row>
    <row r="43" spans="1:9" ht="27" customHeight="1">
      <c r="A43" s="268" t="s">
        <v>144</v>
      </c>
      <c r="B43" s="269"/>
      <c r="C43" s="269"/>
      <c r="D43" s="269"/>
      <c r="E43" s="269"/>
      <c r="F43" s="269"/>
      <c r="G43" s="269"/>
      <c r="H43" s="269"/>
      <c r="I43" s="270"/>
    </row>
    <row r="44" spans="1:9" ht="49.5" customHeight="1">
      <c r="A44" s="271" t="s">
        <v>145</v>
      </c>
      <c r="B44" s="272"/>
      <c r="C44" s="272"/>
      <c r="D44" s="272"/>
      <c r="E44" s="272"/>
      <c r="F44" s="272"/>
      <c r="G44" s="272"/>
      <c r="H44" s="272"/>
      <c r="I44" s="273"/>
    </row>
    <row r="45" spans="1:9" ht="27" customHeight="1" thickBot="1">
      <c r="A45" s="274" t="s">
        <v>146</v>
      </c>
      <c r="B45" s="275"/>
      <c r="C45" s="275"/>
      <c r="D45" s="275"/>
      <c r="E45" s="275"/>
      <c r="F45" s="275"/>
      <c r="G45" s="275"/>
      <c r="H45" s="275"/>
      <c r="I45" s="276"/>
    </row>
    <row r="46" spans="1:9" ht="15.75">
      <c r="A46" s="132" t="s">
        <v>21</v>
      </c>
      <c r="B46" s="39"/>
      <c r="C46" s="133">
        <f>A12</f>
        <v>0</v>
      </c>
      <c r="D46" s="134" t="s">
        <v>22</v>
      </c>
      <c r="E46" s="153"/>
      <c r="F46" s="133">
        <f>A15</f>
        <v>0</v>
      </c>
      <c r="G46" s="134" t="s">
        <v>70</v>
      </c>
      <c r="H46" s="135">
        <f>B13</f>
        <v>0</v>
      </c>
      <c r="I46" s="131" t="s">
        <v>72</v>
      </c>
    </row>
    <row r="47" spans="1:9" ht="10.5" customHeight="1">
      <c r="A47" s="69"/>
      <c r="B47" s="14"/>
      <c r="C47" s="14"/>
      <c r="D47" s="3"/>
      <c r="E47" s="3"/>
      <c r="F47" s="14"/>
      <c r="G47" s="14"/>
      <c r="H47" s="14"/>
      <c r="I47" s="65"/>
    </row>
    <row r="48" spans="1:9" ht="15.75">
      <c r="A48" s="69" t="s">
        <v>23</v>
      </c>
      <c r="B48" s="14"/>
      <c r="C48" s="15">
        <f>E12</f>
        <v>0</v>
      </c>
      <c r="D48" s="15"/>
      <c r="E48" s="15"/>
      <c r="F48" s="15"/>
      <c r="G48" s="150"/>
      <c r="H48" s="18" t="s">
        <v>3</v>
      </c>
      <c r="I48" s="65"/>
    </row>
    <row r="49" spans="1:9" ht="15">
      <c r="A49" s="282" t="s">
        <v>150</v>
      </c>
      <c r="B49" s="283"/>
      <c r="C49" s="283"/>
      <c r="D49" s="283"/>
      <c r="E49" s="283"/>
      <c r="F49" s="283"/>
      <c r="G49" s="283"/>
      <c r="H49" s="283"/>
      <c r="I49" s="284"/>
    </row>
    <row r="50" spans="1:9" ht="25.5" customHeight="1">
      <c r="A50" s="221" t="s">
        <v>24</v>
      </c>
      <c r="B50" s="58"/>
      <c r="C50" s="58"/>
      <c r="D50" s="58"/>
      <c r="E50" s="58"/>
      <c r="F50" s="154"/>
      <c r="G50" s="59" t="s">
        <v>25</v>
      </c>
      <c r="H50" s="60"/>
      <c r="I50" s="61"/>
    </row>
    <row r="51" spans="1:9" ht="15.75">
      <c r="A51" s="62" t="s">
        <v>26</v>
      </c>
      <c r="B51" s="63"/>
      <c r="C51" s="63"/>
      <c r="D51" s="63"/>
      <c r="E51" s="63"/>
      <c r="F51" s="3"/>
      <c r="G51" s="64">
        <v>180</v>
      </c>
      <c r="H51" s="14"/>
      <c r="I51" s="65"/>
    </row>
    <row r="52" spans="1:9" ht="41.25" customHeight="1">
      <c r="A52" s="278" t="s">
        <v>126</v>
      </c>
      <c r="B52" s="279"/>
      <c r="C52" s="279"/>
      <c r="D52" s="279"/>
      <c r="E52" s="279"/>
      <c r="F52" s="279"/>
      <c r="G52" s="64">
        <f>LOOKUP(A20,{0,1},{0,300})</f>
        <v>0</v>
      </c>
      <c r="H52" s="64"/>
      <c r="I52" s="66"/>
    </row>
    <row r="53" spans="1:9" ht="15.75" customHeight="1">
      <c r="A53" s="280"/>
      <c r="B53" s="281"/>
      <c r="C53" s="281"/>
      <c r="D53" s="281"/>
      <c r="E53" s="281"/>
      <c r="F53" s="281"/>
      <c r="G53" s="64"/>
      <c r="H53" s="64"/>
      <c r="I53" s="66"/>
    </row>
    <row r="54" spans="1:9" ht="15.75">
      <c r="A54" s="34" t="s">
        <v>27</v>
      </c>
      <c r="B54" s="12"/>
      <c r="C54" s="12"/>
      <c r="D54" s="12"/>
      <c r="E54" s="12"/>
      <c r="F54" s="3"/>
      <c r="G54" s="64">
        <v>510</v>
      </c>
      <c r="H54" s="14"/>
      <c r="I54" s="65"/>
    </row>
    <row r="55" spans="1:9" ht="15.75">
      <c r="A55" s="57" t="s">
        <v>28</v>
      </c>
      <c r="B55" s="16"/>
      <c r="C55" s="16"/>
      <c r="D55" s="16"/>
      <c r="E55" s="16"/>
      <c r="F55" s="164"/>
      <c r="G55" s="67">
        <f>SUM(G51:G54)</f>
        <v>690</v>
      </c>
      <c r="H55" s="67"/>
      <c r="I55" s="68">
        <f>+G55</f>
        <v>690</v>
      </c>
    </row>
    <row r="56" spans="1:9" ht="15.75">
      <c r="A56" s="56"/>
      <c r="B56" s="14"/>
      <c r="C56" s="14"/>
      <c r="D56" s="14"/>
      <c r="E56" s="14"/>
      <c r="F56" s="3"/>
      <c r="G56" s="14"/>
      <c r="H56" s="14"/>
      <c r="I56" s="65"/>
    </row>
    <row r="57" spans="1:9" ht="15.75">
      <c r="A57" s="112" t="s">
        <v>29</v>
      </c>
      <c r="B57" s="15"/>
      <c r="C57" s="15"/>
      <c r="D57" s="15"/>
      <c r="E57" s="15"/>
      <c r="F57" s="154"/>
      <c r="G57" s="59" t="s">
        <v>30</v>
      </c>
      <c r="H57" s="15"/>
      <c r="I57" s="61" t="s">
        <v>113</v>
      </c>
    </row>
    <row r="58" spans="1:9" ht="15.75">
      <c r="A58" s="56" t="s">
        <v>63</v>
      </c>
      <c r="B58" s="14"/>
      <c r="C58" s="14"/>
      <c r="D58" s="14"/>
      <c r="E58" s="14"/>
      <c r="F58" s="3"/>
      <c r="G58" s="203">
        <f>IF(A25=2,20,IF(A25=1,0))</f>
        <v>0</v>
      </c>
      <c r="H58" s="14"/>
      <c r="I58" s="70">
        <f>+G58*I55/100</f>
        <v>0</v>
      </c>
    </row>
    <row r="59" spans="1:9" ht="15.75">
      <c r="A59" s="56"/>
      <c r="B59" s="14"/>
      <c r="C59" s="14"/>
      <c r="D59" s="14"/>
      <c r="E59" s="14"/>
      <c r="F59" s="3"/>
      <c r="G59" s="203"/>
      <c r="H59" s="14"/>
      <c r="I59" s="65"/>
    </row>
    <row r="60" spans="1:9" ht="15.75">
      <c r="A60" s="56" t="s">
        <v>61</v>
      </c>
      <c r="B60" s="14"/>
      <c r="C60" s="14"/>
      <c r="D60" s="14"/>
      <c r="E60" s="14"/>
      <c r="F60" s="3"/>
      <c r="G60" s="71">
        <f>LOOKUP(G25,{0,1},{0,200})</f>
        <v>0</v>
      </c>
      <c r="H60" s="14"/>
      <c r="I60" s="70">
        <f>G60</f>
        <v>0</v>
      </c>
    </row>
    <row r="61" spans="1:9" ht="15.75">
      <c r="A61" s="56"/>
      <c r="B61" s="14"/>
      <c r="C61" s="14"/>
      <c r="D61" s="14"/>
      <c r="E61" s="14"/>
      <c r="F61" s="3"/>
      <c r="G61" s="148"/>
      <c r="H61" s="14"/>
      <c r="I61" s="65"/>
    </row>
    <row r="62" spans="1:9" ht="15.75">
      <c r="A62" s="56" t="s">
        <v>62</v>
      </c>
      <c r="B62" s="14"/>
      <c r="C62" s="14"/>
      <c r="D62" s="14"/>
      <c r="E62" s="14"/>
      <c r="F62" s="3"/>
      <c r="G62" s="148">
        <f>IF(A30&lt;5,0,IF(A30&gt;4,20))</f>
        <v>0</v>
      </c>
      <c r="H62" s="14"/>
      <c r="I62" s="70">
        <f>+G62*I55/100</f>
        <v>0</v>
      </c>
    </row>
    <row r="63" spans="1:9" ht="15.75">
      <c r="A63" s="56"/>
      <c r="B63" s="14"/>
      <c r="C63" s="14"/>
      <c r="D63" s="14"/>
      <c r="E63" s="14"/>
      <c r="F63" s="3"/>
      <c r="G63" s="148"/>
      <c r="H63" s="14"/>
      <c r="I63" s="65"/>
    </row>
    <row r="64" spans="1:9" ht="15.75">
      <c r="A64" s="56" t="s">
        <v>64</v>
      </c>
      <c r="B64" s="14"/>
      <c r="C64" s="14"/>
      <c r="D64" s="14"/>
      <c r="E64" s="14"/>
      <c r="F64" s="3"/>
      <c r="G64" s="148">
        <f>IF(G30&lt;6,0,IF(G30&gt;5,30))</f>
        <v>0</v>
      </c>
      <c r="H64" s="14"/>
      <c r="I64" s="70">
        <f>+G64*I55/100</f>
        <v>0</v>
      </c>
    </row>
    <row r="65" spans="1:9" ht="15.75">
      <c r="A65" s="56"/>
      <c r="B65" s="14"/>
      <c r="C65" s="14"/>
      <c r="D65" s="14"/>
      <c r="E65" s="14"/>
      <c r="F65" s="3"/>
      <c r="G65" s="148"/>
      <c r="H65" s="14"/>
      <c r="I65" s="65"/>
    </row>
    <row r="66" spans="1:9" ht="15.75">
      <c r="A66" s="56" t="s">
        <v>65</v>
      </c>
      <c r="B66" s="14"/>
      <c r="C66" s="14"/>
      <c r="D66" s="14"/>
      <c r="E66" s="14"/>
      <c r="F66" s="3"/>
      <c r="G66" s="148">
        <f>LOOKUP(A35,{1,2,3,4,5,6,7,8,9,10,11,12,13},{0,0,0,0,0,0,30,30,30,30,30,30,60})</f>
        <v>0</v>
      </c>
      <c r="H66" s="14"/>
      <c r="I66" s="70">
        <f>+G66*I55/100</f>
        <v>0</v>
      </c>
    </row>
    <row r="67" spans="1:9" ht="15.75">
      <c r="A67" s="56"/>
      <c r="B67" s="14"/>
      <c r="C67" s="14"/>
      <c r="D67" s="14"/>
      <c r="E67" s="14"/>
      <c r="F67" s="3"/>
      <c r="G67" s="148"/>
      <c r="H67" s="14"/>
      <c r="I67" s="65"/>
    </row>
    <row r="68" spans="1:9" ht="15.75">
      <c r="A68" s="56" t="s">
        <v>103</v>
      </c>
      <c r="B68" s="14"/>
      <c r="C68" s="14"/>
      <c r="D68" s="14"/>
      <c r="E68" s="14"/>
      <c r="F68" s="3"/>
      <c r="G68" s="148">
        <f>LOOKUP(G35,{1,2,3,4,5,6,7,8,9,10,11,12,13,14,15,16,17,18,19,20},{0,20,20,20,20,22,24,26,28,30,30,30,30,30,30,30,30,30,30,30})</f>
        <v>0</v>
      </c>
      <c r="H68" s="72"/>
      <c r="I68" s="70">
        <f>+G68*I55/100</f>
        <v>0</v>
      </c>
    </row>
    <row r="69" spans="1:9" ht="15.75">
      <c r="A69" s="56"/>
      <c r="B69" s="14"/>
      <c r="C69" s="14"/>
      <c r="D69" s="14"/>
      <c r="E69" s="14"/>
      <c r="F69" s="3"/>
      <c r="G69" s="148"/>
      <c r="H69" s="14"/>
      <c r="I69" s="70"/>
    </row>
    <row r="70" spans="1:9" ht="15.75">
      <c r="A70" s="56" t="s">
        <v>66</v>
      </c>
      <c r="B70" s="14"/>
      <c r="C70" s="14"/>
      <c r="D70" s="14"/>
      <c r="E70" s="14"/>
      <c r="F70" s="3"/>
      <c r="G70" s="71">
        <f>LOOKUP(A39,{0,1},{0,200})</f>
        <v>0</v>
      </c>
      <c r="H70" s="14"/>
      <c r="I70" s="70">
        <f>G70</f>
        <v>0</v>
      </c>
    </row>
    <row r="71" spans="1:9" ht="16.5" thickBot="1">
      <c r="A71" s="73"/>
      <c r="B71" s="41"/>
      <c r="C71" s="41"/>
      <c r="D71" s="41"/>
      <c r="E71" s="41"/>
      <c r="F71" s="165"/>
      <c r="G71" s="147"/>
      <c r="H71" s="41"/>
      <c r="I71" s="74"/>
    </row>
    <row r="72" spans="1:9" ht="16.5" thickBot="1">
      <c r="A72" s="69" t="s">
        <v>31</v>
      </c>
      <c r="B72" s="14"/>
      <c r="C72" s="14"/>
      <c r="D72" s="14"/>
      <c r="E72" s="14"/>
      <c r="F72" s="3"/>
      <c r="G72" s="75">
        <f>I55+I58+I60+I62+I64+I66+I68+I70</f>
        <v>690</v>
      </c>
      <c r="H72" s="13" t="s">
        <v>32</v>
      </c>
      <c r="I72" s="77">
        <f>G72-(G72/3)</f>
        <v>460</v>
      </c>
    </row>
    <row r="73" spans="1:9" ht="16.5" thickBot="1">
      <c r="A73" s="21"/>
      <c r="B73" s="14"/>
      <c r="C73" s="14"/>
      <c r="D73" s="14"/>
      <c r="E73" s="14"/>
      <c r="F73" s="14"/>
      <c r="G73" s="75"/>
      <c r="H73" s="14"/>
      <c r="I73" s="78"/>
    </row>
    <row r="74" spans="1:9" ht="16.5" thickBot="1">
      <c r="A74" s="69" t="s">
        <v>33</v>
      </c>
      <c r="B74" s="3"/>
      <c r="C74" s="14"/>
      <c r="D74" s="14"/>
      <c r="E74" s="14"/>
      <c r="F74" s="14"/>
      <c r="G74" s="148"/>
      <c r="H74" s="14"/>
      <c r="I74" s="182"/>
    </row>
    <row r="75" spans="1:9" ht="15.75">
      <c r="A75" s="20" t="s">
        <v>149</v>
      </c>
      <c r="B75" s="3"/>
      <c r="C75" s="76"/>
      <c r="D75" s="76"/>
      <c r="E75" s="76"/>
      <c r="F75" s="76"/>
      <c r="G75" s="76"/>
      <c r="H75" s="76"/>
      <c r="I75" s="80"/>
    </row>
    <row r="76" spans="1:9" ht="9" customHeight="1" thickBot="1">
      <c r="A76" s="56"/>
      <c r="B76" s="3"/>
      <c r="C76" s="14"/>
      <c r="D76" s="14"/>
      <c r="E76" s="14"/>
      <c r="F76" s="14"/>
      <c r="G76" s="14"/>
      <c r="H76" s="14"/>
      <c r="I76" s="43"/>
    </row>
    <row r="77" spans="1:9" ht="16.5" thickBot="1">
      <c r="A77" s="69" t="s">
        <v>127</v>
      </c>
      <c r="B77" s="3"/>
      <c r="C77" s="14"/>
      <c r="D77" s="14"/>
      <c r="E77" s="14"/>
      <c r="F77" s="136">
        <v>0</v>
      </c>
      <c r="G77" s="14" t="s">
        <v>6</v>
      </c>
      <c r="H77" s="14"/>
      <c r="I77" s="79">
        <f>LOOKUP(F77,{0,1},{0,290})</f>
        <v>0</v>
      </c>
    </row>
    <row r="78" spans="1:9" ht="15.75" thickBot="1">
      <c r="A78" s="20" t="s">
        <v>147</v>
      </c>
      <c r="B78" s="3"/>
      <c r="C78" s="19"/>
      <c r="D78" s="19"/>
      <c r="E78" s="19"/>
      <c r="F78" s="19"/>
      <c r="G78" s="19"/>
      <c r="H78" s="19"/>
      <c r="I78" s="45"/>
    </row>
    <row r="79" spans="1:9" ht="16.5" thickBot="1">
      <c r="A79" s="69" t="s">
        <v>34</v>
      </c>
      <c r="B79" s="3"/>
      <c r="C79" s="76"/>
      <c r="D79" s="76"/>
      <c r="E79" s="76"/>
      <c r="F79" s="76"/>
      <c r="G79" s="76"/>
      <c r="H79" s="76"/>
      <c r="I79" s="81">
        <f>SUM(I72:I77)</f>
        <v>460</v>
      </c>
    </row>
    <row r="80" spans="1:9" ht="9" customHeight="1" thickBot="1">
      <c r="A80" s="69"/>
      <c r="B80" s="3"/>
      <c r="C80" s="76"/>
      <c r="D80" s="76"/>
      <c r="E80" s="76"/>
      <c r="F80" s="76"/>
      <c r="G80" s="76"/>
      <c r="H80" s="76"/>
      <c r="I80" s="82"/>
    </row>
    <row r="81" spans="1:9" ht="16.5" thickBot="1">
      <c r="A81" s="69" t="s">
        <v>35</v>
      </c>
      <c r="B81" s="3"/>
      <c r="C81" s="76"/>
      <c r="D81" s="76"/>
      <c r="E81" s="76"/>
      <c r="F81" s="76"/>
      <c r="G81" s="76"/>
      <c r="H81" s="76"/>
      <c r="I81" s="81">
        <f>I79*15/100</f>
        <v>69</v>
      </c>
    </row>
    <row r="82" spans="1:9" ht="9" customHeight="1" thickBot="1">
      <c r="A82" s="69"/>
      <c r="B82" s="3"/>
      <c r="C82" s="76"/>
      <c r="D82" s="76"/>
      <c r="E82" s="76"/>
      <c r="F82" s="76"/>
      <c r="G82" s="76"/>
      <c r="H82" s="76"/>
      <c r="I82" s="82"/>
    </row>
    <row r="83" spans="1:9" ht="16.5" thickBot="1">
      <c r="A83" s="69" t="s">
        <v>36</v>
      </c>
      <c r="B83" s="3"/>
      <c r="C83" s="76"/>
      <c r="D83" s="76"/>
      <c r="E83" s="76"/>
      <c r="F83" s="76"/>
      <c r="G83" s="76"/>
      <c r="H83" s="76"/>
      <c r="I83" s="81">
        <f>I79+I81</f>
        <v>529</v>
      </c>
    </row>
    <row r="84" spans="1:9" ht="16.5" thickBot="1">
      <c r="A84" s="83" t="s">
        <v>37</v>
      </c>
      <c r="B84" s="165"/>
      <c r="C84" s="41"/>
      <c r="D84" s="41"/>
      <c r="E84" s="41"/>
      <c r="F84" s="41"/>
      <c r="G84" s="41"/>
      <c r="H84" s="41"/>
      <c r="I84" s="43"/>
    </row>
    <row r="85" spans="1:9" ht="16.5" thickBot="1">
      <c r="A85" s="83" t="s">
        <v>186</v>
      </c>
      <c r="B85" s="3"/>
      <c r="C85" s="14"/>
      <c r="D85" s="14"/>
      <c r="E85" s="14"/>
      <c r="F85" s="14"/>
      <c r="G85" s="14"/>
      <c r="H85" s="14"/>
      <c r="I85" s="188"/>
    </row>
    <row r="86" spans="1:9" ht="15">
      <c r="A86" s="257" t="s">
        <v>38</v>
      </c>
      <c r="B86" s="258"/>
      <c r="C86" s="258"/>
      <c r="D86" s="258"/>
      <c r="E86" s="258"/>
      <c r="F86" s="258"/>
      <c r="G86" s="258"/>
      <c r="H86" s="258"/>
      <c r="I86" s="259"/>
    </row>
    <row r="87" spans="1:9" ht="15">
      <c r="A87" s="119" t="s">
        <v>39</v>
      </c>
      <c r="B87" s="120"/>
      <c r="C87" s="120"/>
      <c r="D87" s="120"/>
      <c r="E87" s="120"/>
      <c r="F87" s="120"/>
      <c r="G87" s="120"/>
      <c r="H87" s="120"/>
      <c r="I87" s="121"/>
    </row>
    <row r="88" spans="1:9" ht="15">
      <c r="A88" s="122" t="s">
        <v>58</v>
      </c>
      <c r="B88" s="123"/>
      <c r="C88" s="123" t="s">
        <v>59</v>
      </c>
      <c r="D88" s="123"/>
      <c r="E88" s="123"/>
      <c r="F88" s="123"/>
      <c r="G88" s="123"/>
      <c r="H88" s="123"/>
      <c r="I88" s="124"/>
    </row>
    <row r="89" spans="1:9" ht="15">
      <c r="A89" s="122" t="s">
        <v>40</v>
      </c>
      <c r="B89" s="123"/>
      <c r="C89" s="123"/>
      <c r="D89" s="123"/>
      <c r="E89" s="123"/>
      <c r="F89" s="123"/>
      <c r="G89" s="123"/>
      <c r="H89" s="123"/>
      <c r="I89" s="124"/>
    </row>
    <row r="90" spans="1:9" ht="15">
      <c r="A90" s="122" t="s">
        <v>129</v>
      </c>
      <c r="B90" s="123"/>
      <c r="C90" s="123"/>
      <c r="D90" s="123"/>
      <c r="E90" s="123"/>
      <c r="F90" s="123"/>
      <c r="G90" s="123"/>
      <c r="H90" s="123"/>
      <c r="I90" s="124"/>
    </row>
    <row r="91" spans="1:9" ht="15">
      <c r="A91" s="46" t="s">
        <v>41</v>
      </c>
      <c r="B91" s="47"/>
      <c r="C91" s="47"/>
      <c r="D91" s="47"/>
      <c r="E91" s="47"/>
      <c r="F91" s="47"/>
      <c r="G91" s="47"/>
      <c r="H91" s="47"/>
      <c r="I91" s="48"/>
    </row>
    <row r="92" spans="1:9" ht="15">
      <c r="A92" s="122" t="s">
        <v>60</v>
      </c>
      <c r="B92" s="123"/>
      <c r="C92" s="123"/>
      <c r="D92" s="123"/>
      <c r="E92" s="123"/>
      <c r="F92" s="123"/>
      <c r="G92" s="123"/>
      <c r="H92" s="123"/>
      <c r="I92" s="124"/>
    </row>
    <row r="93" spans="1:9" ht="27.75" customHeight="1">
      <c r="A93" s="260" t="s">
        <v>128</v>
      </c>
      <c r="B93" s="261"/>
      <c r="C93" s="261"/>
      <c r="D93" s="261"/>
      <c r="E93" s="261"/>
      <c r="F93" s="261"/>
      <c r="G93" s="261"/>
      <c r="H93" s="261"/>
      <c r="I93" s="262"/>
    </row>
    <row r="94" spans="1:9" ht="27.75" customHeight="1">
      <c r="A94" s="263" t="s">
        <v>148</v>
      </c>
      <c r="B94" s="264"/>
      <c r="C94" s="264"/>
      <c r="D94" s="264"/>
      <c r="E94" s="264"/>
      <c r="F94" s="264"/>
      <c r="G94" s="264"/>
      <c r="H94" s="264"/>
      <c r="I94" s="265"/>
    </row>
    <row r="95" spans="1:9" ht="15">
      <c r="A95" s="125" t="s">
        <v>130</v>
      </c>
      <c r="B95" s="123"/>
      <c r="C95" s="123"/>
      <c r="D95" s="123"/>
      <c r="E95" s="123"/>
      <c r="F95" s="123"/>
      <c r="G95" s="123"/>
      <c r="H95" s="123"/>
      <c r="I95" s="124"/>
    </row>
    <row r="96" spans="1:9" ht="15.75" thickBot="1">
      <c r="A96" s="49" t="s">
        <v>102</v>
      </c>
      <c r="B96" s="50"/>
      <c r="C96" s="50"/>
      <c r="D96" s="50"/>
      <c r="E96" s="50"/>
      <c r="F96" s="50"/>
      <c r="G96" s="50"/>
      <c r="H96" s="50"/>
      <c r="I96" s="51"/>
    </row>
    <row r="97" spans="1:9" ht="21.75" customHeight="1">
      <c r="A97" s="8"/>
      <c r="B97" s="8"/>
      <c r="C97" s="8"/>
      <c r="D97" s="8"/>
      <c r="E97" s="8"/>
      <c r="F97" s="8"/>
      <c r="G97" s="8"/>
      <c r="H97" s="8"/>
      <c r="I97" s="8"/>
    </row>
    <row r="98" spans="1:9" ht="35.25" customHeight="1">
      <c r="A98" s="266" t="s">
        <v>0</v>
      </c>
      <c r="B98" s="266"/>
      <c r="C98" s="266"/>
      <c r="D98" s="266"/>
      <c r="E98" s="266"/>
      <c r="F98" s="266"/>
      <c r="G98" s="266"/>
      <c r="H98" s="266"/>
      <c r="I98" s="266"/>
    </row>
    <row r="99" spans="1:9" ht="22.5">
      <c r="A99" s="267" t="str">
        <f>A5</f>
        <v>IN COMPOSIZIONE MONOCRATICA</v>
      </c>
      <c r="B99" s="267"/>
      <c r="C99" s="267"/>
      <c r="D99" s="267"/>
      <c r="E99" s="267"/>
      <c r="F99" s="267"/>
      <c r="G99" s="267"/>
      <c r="H99" s="267"/>
      <c r="I99" s="267"/>
    </row>
    <row r="100" spans="1:9" ht="24.75" customHeight="1">
      <c r="A100" s="248" t="s">
        <v>107</v>
      </c>
      <c r="B100" s="248"/>
      <c r="C100" s="248"/>
      <c r="D100" s="248"/>
      <c r="E100" s="248"/>
      <c r="F100" s="249"/>
      <c r="G100" s="249"/>
      <c r="H100" s="249"/>
      <c r="I100" s="249"/>
    </row>
    <row r="101" spans="1:9" ht="16.5" thickBot="1">
      <c r="A101" s="166"/>
      <c r="B101" s="166"/>
      <c r="C101" s="166"/>
      <c r="D101" s="166"/>
      <c r="E101" s="166"/>
      <c r="F101" s="166"/>
      <c r="G101" s="166"/>
      <c r="H101" s="166"/>
      <c r="I101" s="166"/>
    </row>
    <row r="102" spans="1:9" ht="37.5" customHeight="1">
      <c r="A102" s="250" t="s">
        <v>108</v>
      </c>
      <c r="B102" s="251"/>
      <c r="C102" s="251"/>
      <c r="D102" s="251"/>
      <c r="E102" s="251"/>
      <c r="F102" s="251"/>
      <c r="G102" s="251"/>
      <c r="H102" s="251"/>
      <c r="I102" s="252"/>
    </row>
    <row r="103" spans="1:9" ht="24.75" customHeight="1" thickBot="1">
      <c r="A103" s="253"/>
      <c r="B103" s="254"/>
      <c r="C103" s="254"/>
      <c r="D103" s="254"/>
      <c r="E103" s="254"/>
      <c r="F103" s="254"/>
      <c r="G103" s="254"/>
      <c r="H103" s="254"/>
      <c r="I103" s="255"/>
    </row>
    <row r="104" spans="1:9" ht="15">
      <c r="A104" s="98"/>
      <c r="B104" s="98"/>
      <c r="C104" s="98"/>
      <c r="D104" s="98"/>
      <c r="E104" s="13"/>
      <c r="F104" s="13"/>
      <c r="G104" s="98"/>
      <c r="H104" s="98"/>
      <c r="I104" s="98"/>
    </row>
    <row r="105" spans="1:9" ht="30" customHeight="1">
      <c r="A105" s="23" t="s">
        <v>106</v>
      </c>
      <c r="B105" s="167"/>
      <c r="C105" s="84">
        <f>A12</f>
        <v>0</v>
      </c>
      <c r="D105" s="23" t="s">
        <v>22</v>
      </c>
      <c r="E105" s="85"/>
      <c r="F105" s="84">
        <f>A15</f>
        <v>0</v>
      </c>
      <c r="G105" s="23" t="s">
        <v>70</v>
      </c>
      <c r="H105" s="86">
        <f>B13</f>
        <v>0</v>
      </c>
      <c r="I105" s="23" t="s">
        <v>72</v>
      </c>
    </row>
    <row r="106" spans="1:9" ht="18.75">
      <c r="A106" s="93"/>
      <c r="B106" s="93"/>
      <c r="C106" s="87"/>
      <c r="D106" s="87"/>
      <c r="E106" s="87"/>
      <c r="F106" s="87"/>
      <c r="G106" s="87"/>
      <c r="H106" s="87"/>
      <c r="I106" s="87"/>
    </row>
    <row r="107" spans="1:9" ht="18.75">
      <c r="A107" s="23" t="s">
        <v>122</v>
      </c>
      <c r="B107" s="137">
        <f>E12</f>
        <v>0</v>
      </c>
      <c r="C107" s="93"/>
      <c r="D107" s="23"/>
      <c r="G107" s="23" t="s">
        <v>121</v>
      </c>
      <c r="H107" s="23">
        <f>I12</f>
        <v>0</v>
      </c>
      <c r="I107" s="22"/>
    </row>
    <row r="108" spans="1:9" ht="18.75">
      <c r="A108" s="23"/>
      <c r="B108" s="24">
        <f>E13</f>
        <v>0</v>
      </c>
      <c r="C108" s="93"/>
      <c r="D108" s="23"/>
      <c r="G108" s="23" t="s">
        <v>121</v>
      </c>
      <c r="H108" s="23">
        <f>I13</f>
        <v>0</v>
      </c>
      <c r="I108" s="22"/>
    </row>
    <row r="109" spans="1:9" ht="18.75">
      <c r="A109" s="23"/>
      <c r="B109" s="24">
        <f>E14</f>
        <v>0</v>
      </c>
      <c r="C109" s="93"/>
      <c r="D109" s="23"/>
      <c r="G109" s="23" t="s">
        <v>121</v>
      </c>
      <c r="H109" s="23">
        <f>I14</f>
        <v>0</v>
      </c>
      <c r="I109" s="22"/>
    </row>
    <row r="110" spans="1:9" ht="18.75">
      <c r="A110" s="23"/>
      <c r="B110" s="24">
        <f>E15</f>
        <v>0</v>
      </c>
      <c r="C110" s="93"/>
      <c r="D110" s="23"/>
      <c r="G110" s="23" t="s">
        <v>121</v>
      </c>
      <c r="H110" s="23">
        <f>I15</f>
        <v>0</v>
      </c>
      <c r="I110" s="22"/>
    </row>
    <row r="112" spans="1:9" ht="18.75">
      <c r="A112" s="23" t="s">
        <v>123</v>
      </c>
      <c r="C112" s="151"/>
      <c r="D112" s="23"/>
      <c r="E112" s="93"/>
      <c r="F112" s="88" t="s">
        <v>79</v>
      </c>
      <c r="G112" s="151"/>
      <c r="H112" s="23"/>
      <c r="I112" s="23"/>
    </row>
    <row r="114" spans="1:9" ht="18.75">
      <c r="A114" s="229" t="s">
        <v>73</v>
      </c>
      <c r="B114" s="229"/>
      <c r="C114" s="229"/>
      <c r="D114" s="229"/>
      <c r="E114" s="229"/>
      <c r="F114" s="229"/>
      <c r="G114" s="229"/>
      <c r="H114" s="229"/>
      <c r="I114" s="229"/>
    </row>
    <row r="115" spans="1:9" ht="18.75">
      <c r="A115" s="168"/>
      <c r="B115" s="168"/>
      <c r="C115" s="168"/>
      <c r="D115" s="168"/>
      <c r="E115" s="168"/>
      <c r="F115" s="168"/>
      <c r="G115" s="168"/>
      <c r="H115" s="168"/>
      <c r="I115" s="168"/>
    </row>
    <row r="116" spans="1:9" ht="40.5" customHeight="1">
      <c r="A116" s="201">
        <v>1</v>
      </c>
      <c r="B116" s="256" t="s">
        <v>74</v>
      </c>
      <c r="C116" s="256"/>
      <c r="D116" s="256"/>
      <c r="E116" s="256"/>
      <c r="F116" s="256"/>
      <c r="G116" s="256"/>
      <c r="H116" s="256"/>
      <c r="I116" s="256"/>
    </row>
    <row r="117" spans="1:9" ht="17.25" customHeight="1">
      <c r="A117" s="169" t="s">
        <v>76</v>
      </c>
      <c r="B117" s="192"/>
      <c r="C117" s="192"/>
      <c r="D117" s="192"/>
      <c r="E117" s="192"/>
      <c r="F117" s="192"/>
      <c r="G117" s="192"/>
      <c r="H117" s="192"/>
      <c r="I117" s="192"/>
    </row>
    <row r="118" spans="1:9" ht="54" customHeight="1">
      <c r="A118" s="201"/>
      <c r="B118" s="256" t="s">
        <v>75</v>
      </c>
      <c r="C118" s="256"/>
      <c r="D118" s="256"/>
      <c r="E118" s="256"/>
      <c r="F118" s="256"/>
      <c r="G118" s="256"/>
      <c r="H118" s="256"/>
      <c r="I118" s="256"/>
    </row>
    <row r="119" spans="1:9" ht="18.75">
      <c r="A119" s="169" t="s">
        <v>76</v>
      </c>
      <c r="B119" s="170"/>
      <c r="C119" s="170"/>
      <c r="D119" s="170"/>
      <c r="E119" s="170"/>
      <c r="F119" s="170"/>
      <c r="G119" s="170"/>
      <c r="H119" s="170"/>
      <c r="I119" s="170"/>
    </row>
    <row r="120" spans="1:9" ht="72" customHeight="1">
      <c r="A120" s="201"/>
      <c r="B120" s="244" t="s">
        <v>208</v>
      </c>
      <c r="C120" s="244"/>
      <c r="D120" s="244"/>
      <c r="E120" s="244"/>
      <c r="F120" s="244"/>
      <c r="G120" s="244"/>
      <c r="H120" s="244"/>
      <c r="I120" s="244"/>
    </row>
    <row r="121" spans="1:9" ht="18.75" customHeight="1">
      <c r="A121" s="247" t="s">
        <v>202</v>
      </c>
      <c r="B121" s="247"/>
      <c r="C121" s="247"/>
      <c r="D121" s="247"/>
      <c r="E121" s="247"/>
      <c r="F121" s="247"/>
      <c r="G121" s="247"/>
      <c r="H121" s="247"/>
      <c r="I121" s="247"/>
    </row>
    <row r="122" spans="1:9" ht="14.25" customHeight="1">
      <c r="A122" s="171"/>
      <c r="B122" s="89"/>
      <c r="C122" s="89"/>
      <c r="D122" s="89"/>
      <c r="E122" s="89"/>
      <c r="F122" s="90"/>
      <c r="G122" s="89"/>
      <c r="H122" s="171"/>
      <c r="I122" s="171"/>
    </row>
    <row r="123" spans="1:9" ht="18.75">
      <c r="A123" s="245" t="s">
        <v>42</v>
      </c>
      <c r="B123" s="245"/>
      <c r="C123" s="245"/>
      <c r="D123" s="245"/>
      <c r="E123" s="245"/>
      <c r="F123" s="245"/>
      <c r="G123" s="245"/>
      <c r="H123" s="245"/>
      <c r="I123" s="245"/>
    </row>
    <row r="124" spans="1:9" ht="14.25" customHeight="1">
      <c r="A124" s="146"/>
      <c r="B124" s="146"/>
      <c r="C124" s="146"/>
      <c r="D124" s="146"/>
      <c r="E124" s="146"/>
      <c r="F124" s="146"/>
      <c r="G124" s="146"/>
      <c r="H124" s="146"/>
      <c r="I124" s="146"/>
    </row>
    <row r="125" spans="1:9" ht="43.5" customHeight="1">
      <c r="A125" s="246" t="s">
        <v>207</v>
      </c>
      <c r="B125" s="246"/>
      <c r="C125" s="246"/>
      <c r="D125" s="246"/>
      <c r="E125" s="246"/>
      <c r="F125" s="246"/>
      <c r="G125" s="246"/>
      <c r="H125" s="246"/>
      <c r="I125" s="246"/>
    </row>
    <row r="126" spans="1:9" ht="29.25" customHeight="1">
      <c r="A126" s="24" t="s">
        <v>99</v>
      </c>
      <c r="B126" s="23"/>
      <c r="C126" s="23"/>
      <c r="D126" s="23"/>
      <c r="E126" s="23"/>
      <c r="F126" s="23"/>
      <c r="G126" s="23"/>
      <c r="H126" s="23"/>
      <c r="I126" s="23"/>
    </row>
    <row r="127" spans="1:9" ht="14.25" customHeight="1">
      <c r="A127" s="23"/>
      <c r="B127" s="23"/>
      <c r="C127" s="23"/>
      <c r="D127" s="23"/>
      <c r="E127" s="23"/>
      <c r="F127" s="23"/>
      <c r="G127" s="23"/>
      <c r="H127" s="23"/>
      <c r="I127" s="23"/>
    </row>
    <row r="128" spans="1:9" ht="18.75">
      <c r="A128" s="245" t="s">
        <v>43</v>
      </c>
      <c r="B128" s="245"/>
      <c r="C128" s="245"/>
      <c r="D128" s="245"/>
      <c r="E128" s="245"/>
      <c r="F128" s="245"/>
      <c r="G128" s="245"/>
      <c r="H128" s="245"/>
      <c r="I128" s="245"/>
    </row>
    <row r="129" spans="1:9" ht="14.25" customHeight="1">
      <c r="A129" s="149"/>
      <c r="B129" s="149"/>
      <c r="C129" s="149"/>
      <c r="D129" s="149"/>
      <c r="E129" s="149"/>
      <c r="F129" s="149"/>
      <c r="G129" s="149"/>
      <c r="H129" s="149"/>
      <c r="I129" s="149"/>
    </row>
    <row r="130" spans="1:9" ht="18.75">
      <c r="A130" s="23" t="s">
        <v>131</v>
      </c>
      <c r="B130" s="23"/>
      <c r="C130" s="23"/>
      <c r="D130" s="23"/>
      <c r="E130" s="23"/>
      <c r="F130" s="23"/>
      <c r="G130" s="23"/>
      <c r="H130" s="23"/>
      <c r="I130" s="23"/>
    </row>
    <row r="131" spans="1:9" ht="18.75">
      <c r="A131" s="241">
        <f>I83</f>
        <v>529</v>
      </c>
      <c r="B131" s="241"/>
      <c r="C131" s="23" t="s">
        <v>44</v>
      </c>
      <c r="D131" s="126"/>
      <c r="F131" s="23"/>
      <c r="G131" s="23"/>
      <c r="H131" s="23"/>
      <c r="I131" s="23"/>
    </row>
    <row r="132" spans="1:9" ht="18.75">
      <c r="A132" s="23" t="s">
        <v>132</v>
      </c>
      <c r="B132" s="23"/>
      <c r="C132" s="241">
        <f>I85</f>
        <v>0</v>
      </c>
      <c r="D132" s="241"/>
      <c r="E132" s="23" t="s">
        <v>87</v>
      </c>
      <c r="F132" s="23"/>
      <c r="G132" s="23"/>
      <c r="H132" s="23"/>
      <c r="I132" s="23"/>
    </row>
    <row r="133" spans="1:9" ht="18.75">
      <c r="A133" s="23"/>
      <c r="B133" s="23"/>
      <c r="C133" s="91"/>
      <c r="D133" s="23"/>
      <c r="E133" s="23"/>
      <c r="F133" s="23"/>
      <c r="G133" s="23"/>
      <c r="H133" s="23"/>
      <c r="I133" s="23"/>
    </row>
    <row r="134" spans="1:9" ht="18.75">
      <c r="A134" s="23" t="s">
        <v>45</v>
      </c>
      <c r="B134" s="242"/>
      <c r="C134" s="242"/>
      <c r="D134" s="23"/>
      <c r="E134" s="23"/>
      <c r="F134" s="23"/>
      <c r="G134" s="23"/>
      <c r="H134" s="23"/>
      <c r="I134" s="23"/>
    </row>
    <row r="135" spans="1:9" ht="18.75">
      <c r="A135" s="23"/>
      <c r="B135" s="172"/>
      <c r="C135" s="172"/>
      <c r="D135" s="23"/>
      <c r="E135" s="23"/>
      <c r="F135" s="88" t="s">
        <v>133</v>
      </c>
      <c r="G135" s="24">
        <f>C112</f>
        <v>0</v>
      </c>
      <c r="H135" s="23"/>
      <c r="I135" s="23"/>
    </row>
    <row r="136" spans="1:9" ht="18.75">
      <c r="A136" s="23"/>
      <c r="B136" s="23"/>
      <c r="C136" s="23"/>
      <c r="D136" s="23"/>
      <c r="E136" s="93"/>
      <c r="F136" s="93"/>
      <c r="H136" s="23"/>
      <c r="I136" s="23"/>
    </row>
    <row r="137" spans="1:9" ht="32.25" customHeight="1">
      <c r="A137" s="25" t="s">
        <v>46</v>
      </c>
      <c r="B137" s="18"/>
      <c r="C137" s="18"/>
      <c r="D137" s="18"/>
      <c r="E137" s="18"/>
      <c r="F137" s="18"/>
      <c r="G137" s="18"/>
      <c r="H137" s="18"/>
      <c r="I137" s="18"/>
    </row>
    <row r="138" spans="1:9" ht="15.75">
      <c r="A138" s="183" t="s">
        <v>189</v>
      </c>
      <c r="B138" s="14" t="s">
        <v>188</v>
      </c>
      <c r="C138" s="22"/>
      <c r="D138" s="22"/>
      <c r="E138" s="22"/>
      <c r="F138" s="22"/>
      <c r="G138" s="22"/>
      <c r="H138" s="18"/>
      <c r="I138" s="18"/>
    </row>
    <row r="139" spans="1:9" ht="15.75">
      <c r="A139" s="183" t="s">
        <v>189</v>
      </c>
      <c r="B139" s="14" t="s">
        <v>190</v>
      </c>
      <c r="C139" s="22"/>
      <c r="D139" s="22"/>
      <c r="E139" s="22"/>
      <c r="F139" s="22"/>
      <c r="G139" s="22"/>
      <c r="H139" s="18"/>
      <c r="I139" s="18"/>
    </row>
    <row r="140" spans="1:9" ht="15.75">
      <c r="A140" s="183" t="s">
        <v>189</v>
      </c>
      <c r="B140" s="14" t="s">
        <v>191</v>
      </c>
      <c r="C140" s="22"/>
      <c r="D140" s="22"/>
      <c r="E140" s="22"/>
      <c r="F140" s="22"/>
      <c r="G140" s="22"/>
      <c r="H140" s="18"/>
      <c r="I140" s="18"/>
    </row>
    <row r="141" spans="1:9" ht="15.75">
      <c r="A141" s="183" t="s">
        <v>189</v>
      </c>
      <c r="B141" s="14" t="s">
        <v>192</v>
      </c>
      <c r="C141" s="22"/>
      <c r="D141" s="22"/>
      <c r="E141" s="22"/>
      <c r="F141" s="22"/>
      <c r="G141" s="22"/>
      <c r="H141" s="18"/>
      <c r="I141" s="18"/>
    </row>
    <row r="142" spans="1:9" ht="15.75">
      <c r="A142" s="183" t="s">
        <v>189</v>
      </c>
      <c r="B142" s="14" t="s">
        <v>193</v>
      </c>
      <c r="C142" s="22"/>
      <c r="D142" s="22"/>
      <c r="E142" s="22"/>
      <c r="F142" s="22"/>
      <c r="G142" s="22"/>
      <c r="H142" s="18"/>
      <c r="I142" s="18"/>
    </row>
    <row r="143" spans="1:9" ht="15.75">
      <c r="A143" s="183" t="s">
        <v>189</v>
      </c>
      <c r="B143" s="14" t="s">
        <v>194</v>
      </c>
      <c r="C143" s="22"/>
      <c r="D143" s="22"/>
      <c r="E143" s="22"/>
      <c r="F143" s="22"/>
      <c r="G143" s="22"/>
      <c r="H143" s="18"/>
      <c r="I143" s="18"/>
    </row>
    <row r="144" spans="1:9" ht="15.75">
      <c r="A144" s="183" t="s">
        <v>189</v>
      </c>
      <c r="B144" s="14" t="s">
        <v>195</v>
      </c>
      <c r="C144" s="22"/>
      <c r="D144" s="22"/>
      <c r="E144" s="22"/>
      <c r="F144" s="22"/>
      <c r="G144" s="22"/>
      <c r="H144" s="18"/>
      <c r="I144" s="18"/>
    </row>
    <row r="145" spans="1:9" ht="15.75">
      <c r="A145" s="183" t="s">
        <v>189</v>
      </c>
      <c r="B145" s="14" t="s">
        <v>196</v>
      </c>
      <c r="C145" s="22"/>
      <c r="D145" s="22"/>
      <c r="E145" s="22"/>
      <c r="F145" s="22"/>
      <c r="G145" s="22"/>
      <c r="H145" s="18"/>
      <c r="I145" s="18"/>
    </row>
    <row r="146" spans="1:9" ht="15.75">
      <c r="A146" s="183" t="s">
        <v>189</v>
      </c>
      <c r="B146" s="14" t="s">
        <v>197</v>
      </c>
      <c r="C146" s="22"/>
      <c r="D146" s="22"/>
      <c r="E146" s="22"/>
      <c r="F146" s="22"/>
      <c r="G146" s="22"/>
      <c r="H146" s="18"/>
      <c r="I146" s="18"/>
    </row>
    <row r="147" spans="1:9" ht="15.75">
      <c r="A147" s="183" t="s">
        <v>189</v>
      </c>
      <c r="B147" s="14" t="s">
        <v>198</v>
      </c>
      <c r="C147" s="22"/>
      <c r="D147" s="22"/>
      <c r="E147" s="22"/>
      <c r="F147" s="22"/>
      <c r="G147" s="22"/>
      <c r="H147" s="18"/>
      <c r="I147" s="18"/>
    </row>
    <row r="148" spans="1:9" ht="15.75">
      <c r="A148" s="14"/>
      <c r="B148" s="22"/>
      <c r="C148" s="22"/>
      <c r="D148" s="22"/>
      <c r="E148" s="22"/>
      <c r="F148" s="22"/>
      <c r="G148" s="22"/>
      <c r="H148" s="18"/>
      <c r="I148" s="18"/>
    </row>
    <row r="149" spans="1:9" ht="15">
      <c r="A149" s="13"/>
      <c r="B149" s="18"/>
      <c r="C149" s="18"/>
      <c r="D149" s="18"/>
      <c r="E149" s="18"/>
      <c r="F149" s="18"/>
      <c r="G149" s="18"/>
      <c r="H149" s="18"/>
      <c r="I149" s="18"/>
    </row>
    <row r="150" spans="1:9" ht="18.75">
      <c r="A150" s="92" t="s">
        <v>47</v>
      </c>
      <c r="B150" s="23"/>
      <c r="C150" s="23"/>
      <c r="D150" s="23"/>
      <c r="E150" s="23"/>
      <c r="F150" s="23"/>
      <c r="G150" s="23"/>
      <c r="H150" s="23"/>
      <c r="I150" s="23"/>
    </row>
    <row r="151" spans="1:12" ht="18.75">
      <c r="A151" s="93" t="s">
        <v>48</v>
      </c>
      <c r="B151" s="94">
        <f>C112</f>
        <v>0</v>
      </c>
      <c r="C151" s="93"/>
      <c r="D151" s="93"/>
      <c r="E151" s="93"/>
      <c r="F151" s="23"/>
      <c r="G151" s="23" t="s">
        <v>49</v>
      </c>
      <c r="H151" s="184"/>
      <c r="I151" s="94"/>
      <c r="J151" s="152"/>
      <c r="K151" s="152"/>
      <c r="L151" s="152"/>
    </row>
    <row r="152" spans="1:9" ht="18.75">
      <c r="A152" s="23"/>
      <c r="B152" s="23"/>
      <c r="C152" s="23"/>
      <c r="D152" s="23"/>
      <c r="E152" s="23"/>
      <c r="F152" s="23"/>
      <c r="G152" s="23"/>
      <c r="H152" s="207"/>
      <c r="I152" s="207"/>
    </row>
    <row r="153" spans="1:9" ht="18.75">
      <c r="A153" s="23" t="s">
        <v>50</v>
      </c>
      <c r="B153" s="184"/>
      <c r="C153" s="152"/>
      <c r="D153" s="152"/>
      <c r="E153" s="152"/>
      <c r="F153" s="152"/>
      <c r="G153" s="23" t="s">
        <v>206</v>
      </c>
      <c r="H153" s="184"/>
      <c r="I153" s="94"/>
    </row>
    <row r="154" spans="1:9" ht="18.75">
      <c r="A154" s="23"/>
      <c r="B154" s="208"/>
      <c r="C154" s="208"/>
      <c r="D154" s="208"/>
      <c r="E154" s="208"/>
      <c r="F154" s="208"/>
      <c r="I154" s="207"/>
    </row>
    <row r="155" spans="1:9" ht="18.75">
      <c r="A155" s="23" t="s">
        <v>210</v>
      </c>
      <c r="B155" s="184"/>
      <c r="C155" s="152"/>
      <c r="D155" s="152"/>
      <c r="E155" s="152"/>
      <c r="F155" s="152"/>
      <c r="G155" s="23" t="s">
        <v>109</v>
      </c>
      <c r="H155" s="184"/>
      <c r="I155" s="94"/>
    </row>
    <row r="156" spans="1:9" ht="18.75">
      <c r="A156" s="93"/>
      <c r="B156" s="208"/>
      <c r="C156" s="208"/>
      <c r="D156" s="208"/>
      <c r="E156" s="208"/>
      <c r="F156" s="208"/>
      <c r="G156" s="23"/>
      <c r="H156" s="23"/>
      <c r="I156" s="23"/>
    </row>
    <row r="157" spans="1:9" ht="18.75">
      <c r="A157" s="23" t="s">
        <v>205</v>
      </c>
      <c r="B157" s="184"/>
      <c r="C157" s="94"/>
      <c r="D157" s="94"/>
      <c r="E157" s="94"/>
      <c r="F157" s="94"/>
      <c r="G157" s="23" t="s">
        <v>51</v>
      </c>
      <c r="H157" s="184"/>
      <c r="I157" s="23"/>
    </row>
    <row r="158" spans="1:9" ht="15">
      <c r="A158" s="18"/>
      <c r="B158" s="18"/>
      <c r="C158" s="18"/>
      <c r="D158" s="18"/>
      <c r="E158" s="18"/>
      <c r="F158" s="18"/>
      <c r="G158" s="18"/>
      <c r="H158" s="18"/>
      <c r="I158" s="18"/>
    </row>
    <row r="159" spans="1:9" ht="15">
      <c r="A159" s="8"/>
      <c r="B159" s="8"/>
      <c r="C159" s="8"/>
      <c r="D159" s="8"/>
      <c r="E159" s="8"/>
      <c r="F159" s="8"/>
      <c r="G159" s="8"/>
      <c r="H159" s="8"/>
      <c r="I159" s="8"/>
    </row>
    <row r="160" spans="1:9" ht="18.75">
      <c r="A160" s="102" t="s">
        <v>52</v>
      </c>
      <c r="B160" s="102">
        <f>A12</f>
        <v>0</v>
      </c>
      <c r="C160" s="103" t="s">
        <v>22</v>
      </c>
      <c r="D160" s="93"/>
      <c r="E160" s="93"/>
      <c r="F160" s="173"/>
      <c r="G160" s="102" t="s">
        <v>52</v>
      </c>
      <c r="H160" s="102">
        <f>A15</f>
        <v>0</v>
      </c>
      <c r="I160" s="103" t="s">
        <v>53</v>
      </c>
    </row>
    <row r="161" spans="1:9" ht="18.75">
      <c r="A161" s="93"/>
      <c r="B161" s="93"/>
      <c r="C161" s="93"/>
      <c r="D161" s="93"/>
      <c r="E161" s="93"/>
      <c r="F161" s="173"/>
      <c r="G161" s="102" t="s">
        <v>52</v>
      </c>
      <c r="H161" s="102">
        <f>H105</f>
        <v>0</v>
      </c>
      <c r="I161" s="104" t="s">
        <v>77</v>
      </c>
    </row>
    <row r="162" spans="1:9" ht="18.75">
      <c r="A162" s="93"/>
      <c r="B162" s="93"/>
      <c r="C162" s="93"/>
      <c r="D162" s="93"/>
      <c r="E162" s="93"/>
      <c r="F162" s="93"/>
      <c r="G162" s="93"/>
      <c r="H162" s="93"/>
      <c r="I162" s="93"/>
    </row>
    <row r="163" spans="1:9" ht="20.25">
      <c r="A163" s="243" t="s">
        <v>0</v>
      </c>
      <c r="B163" s="243"/>
      <c r="C163" s="243"/>
      <c r="D163" s="243"/>
      <c r="E163" s="243"/>
      <c r="F163" s="243"/>
      <c r="G163" s="243"/>
      <c r="H163" s="243"/>
      <c r="I163" s="243"/>
    </row>
    <row r="164" spans="1:9" ht="20.25">
      <c r="A164" s="243" t="str">
        <f>A99</f>
        <v>IN COMPOSIZIONE MONOCRATICA</v>
      </c>
      <c r="B164" s="243"/>
      <c r="C164" s="243"/>
      <c r="D164" s="243"/>
      <c r="E164" s="243"/>
      <c r="F164" s="243"/>
      <c r="G164" s="243"/>
      <c r="H164" s="243"/>
      <c r="I164" s="243"/>
    </row>
    <row r="165" spans="1:9" ht="20.25">
      <c r="A165" s="222"/>
      <c r="B165" s="222"/>
      <c r="C165" s="222"/>
      <c r="D165" s="222"/>
      <c r="E165" s="222"/>
      <c r="F165" s="222"/>
      <c r="G165" s="222"/>
      <c r="H165" s="222"/>
      <c r="I165" s="222"/>
    </row>
    <row r="166" spans="1:9" ht="27.75" customHeight="1">
      <c r="A166" s="243" t="s">
        <v>54</v>
      </c>
      <c r="B166" s="243"/>
      <c r="C166" s="243"/>
      <c r="D166" s="243"/>
      <c r="E166" s="243"/>
      <c r="F166" s="243"/>
      <c r="G166" s="243"/>
      <c r="H166" s="243"/>
      <c r="I166" s="243"/>
    </row>
    <row r="167" spans="1:9" ht="27.75" customHeight="1">
      <c r="A167" s="222"/>
      <c r="B167" s="222"/>
      <c r="C167" s="222"/>
      <c r="D167" s="222"/>
      <c r="E167" s="222"/>
      <c r="F167" s="222"/>
      <c r="G167" s="222"/>
      <c r="H167" s="222"/>
      <c r="I167" s="222"/>
    </row>
    <row r="168" spans="1:9" ht="15">
      <c r="A168" s="13"/>
      <c r="B168" s="13"/>
      <c r="C168" s="13"/>
      <c r="D168" s="13"/>
      <c r="E168" s="13"/>
      <c r="F168" s="13"/>
      <c r="G168" s="13"/>
      <c r="H168" s="13"/>
      <c r="I168" s="13"/>
    </row>
    <row r="169" spans="1:9" ht="18.75">
      <c r="A169" s="93" t="s">
        <v>78</v>
      </c>
      <c r="B169" s="105">
        <f>F100</f>
        <v>0</v>
      </c>
      <c r="C169" s="93"/>
      <c r="D169" s="93"/>
      <c r="E169" s="93"/>
      <c r="F169" s="93"/>
      <c r="G169" s="93"/>
      <c r="H169" s="93"/>
      <c r="I169" s="93"/>
    </row>
    <row r="170" spans="1:9" ht="18.75">
      <c r="A170" s="93" t="s">
        <v>124</v>
      </c>
      <c r="B170" s="93"/>
      <c r="C170" s="93"/>
      <c r="D170" s="93"/>
      <c r="E170" s="93"/>
      <c r="F170" s="93"/>
      <c r="H170" s="117">
        <f>C112</f>
        <v>0</v>
      </c>
      <c r="I170" s="93"/>
    </row>
    <row r="171" spans="1:9" ht="18.75">
      <c r="A171" s="93"/>
      <c r="B171" s="93"/>
      <c r="C171" s="93"/>
      <c r="D171" s="93"/>
      <c r="E171" s="93"/>
      <c r="F171" s="93"/>
      <c r="G171" s="93"/>
      <c r="H171" s="93"/>
      <c r="I171" s="93"/>
    </row>
    <row r="172" spans="1:8" ht="18.75">
      <c r="A172" s="93" t="s">
        <v>114</v>
      </c>
      <c r="B172" s="93"/>
      <c r="C172" s="106">
        <f>E12</f>
        <v>0</v>
      </c>
      <c r="D172" s="107"/>
      <c r="E172" s="107"/>
      <c r="F172" s="154"/>
      <c r="G172" s="24">
        <f>G48</f>
        <v>0</v>
      </c>
      <c r="H172" s="23" t="s">
        <v>3</v>
      </c>
    </row>
    <row r="173" spans="1:8" ht="18.75">
      <c r="A173" s="93"/>
      <c r="B173" s="93"/>
      <c r="C173" s="223"/>
      <c r="D173" s="93"/>
      <c r="E173" s="93"/>
      <c r="F173" s="3"/>
      <c r="G173" s="24"/>
      <c r="H173" s="23"/>
    </row>
    <row r="174" spans="1:9" ht="24.75" customHeight="1">
      <c r="A174" s="229" t="s">
        <v>82</v>
      </c>
      <c r="B174" s="229"/>
      <c r="C174" s="229"/>
      <c r="D174" s="229"/>
      <c r="E174" s="229"/>
      <c r="F174" s="229"/>
      <c r="G174" s="229"/>
      <c r="H174" s="229"/>
      <c r="I174" s="229"/>
    </row>
    <row r="175" spans="1:9" ht="18" customHeight="1">
      <c r="A175" s="234" t="s">
        <v>81</v>
      </c>
      <c r="B175" s="234"/>
      <c r="C175" s="174"/>
      <c r="D175" s="174"/>
      <c r="E175" s="174"/>
      <c r="F175" s="174"/>
      <c r="G175" s="174"/>
      <c r="H175" s="174"/>
      <c r="I175" s="174"/>
    </row>
    <row r="176" spans="1:9" ht="78" customHeight="1">
      <c r="A176" s="235" t="str">
        <f>IF(A116=1,B116,IF(A118=1,B118,IF(A120=1,B120)))</f>
        <v>difensore di imputato/indagato ammesso al Patrocinio a spese dello Stato con provvedimento emesso da questo Ufficio in data ______________ (ipotesi ex art. 82 D.P.R. 115/2002)</v>
      </c>
      <c r="B176" s="235"/>
      <c r="C176" s="235"/>
      <c r="D176" s="235"/>
      <c r="E176" s="235"/>
      <c r="F176" s="235"/>
      <c r="G176" s="235"/>
      <c r="H176" s="235"/>
      <c r="I176" s="235"/>
    </row>
    <row r="177" spans="1:9" ht="24.75" customHeight="1">
      <c r="A177" s="229" t="s">
        <v>80</v>
      </c>
      <c r="B177" s="229"/>
      <c r="C177" s="229"/>
      <c r="D177" s="229"/>
      <c r="E177" s="229"/>
      <c r="F177" s="229"/>
      <c r="G177" s="229"/>
      <c r="H177" s="229"/>
      <c r="I177" s="229"/>
    </row>
    <row r="178" spans="1:9" ht="66" customHeight="1">
      <c r="A178" s="232" t="s">
        <v>83</v>
      </c>
      <c r="B178" s="232"/>
      <c r="C178" s="232"/>
      <c r="D178" s="232"/>
      <c r="E178" s="232"/>
      <c r="F178" s="232"/>
      <c r="G178" s="232"/>
      <c r="H178" s="232"/>
      <c r="I178" s="232"/>
    </row>
    <row r="179" spans="1:9" ht="68.25" customHeight="1">
      <c r="A179" s="232" t="s">
        <v>209</v>
      </c>
      <c r="B179" s="232"/>
      <c r="C179" s="232"/>
      <c r="D179" s="232"/>
      <c r="E179" s="232"/>
      <c r="F179" s="232"/>
      <c r="G179" s="232"/>
      <c r="H179" s="232"/>
      <c r="I179" s="232"/>
    </row>
    <row r="180" spans="1:9" ht="36" customHeight="1">
      <c r="A180" s="232" t="s">
        <v>85</v>
      </c>
      <c r="B180" s="232"/>
      <c r="C180" s="232"/>
      <c r="D180" s="232"/>
      <c r="E180" s="232"/>
      <c r="F180" s="232"/>
      <c r="G180" s="232"/>
      <c r="H180" s="232"/>
      <c r="I180" s="232"/>
    </row>
    <row r="181" spans="1:9" ht="20.25" customHeight="1">
      <c r="A181" s="232" t="s">
        <v>84</v>
      </c>
      <c r="B181" s="232"/>
      <c r="C181" s="232"/>
      <c r="D181" s="232"/>
      <c r="E181" s="232"/>
      <c r="F181" s="232"/>
      <c r="G181" s="232"/>
      <c r="H181" s="232"/>
      <c r="I181" s="232"/>
    </row>
    <row r="182" spans="1:9" ht="22.5" customHeight="1">
      <c r="A182" s="229" t="s">
        <v>86</v>
      </c>
      <c r="B182" s="229"/>
      <c r="C182" s="229"/>
      <c r="D182" s="229"/>
      <c r="E182" s="229"/>
      <c r="F182" s="229"/>
      <c r="G182" s="229"/>
      <c r="H182" s="229"/>
      <c r="I182" s="229"/>
    </row>
    <row r="183" spans="1:10" ht="25.5" customHeight="1">
      <c r="A183" s="93" t="s">
        <v>125</v>
      </c>
      <c r="B183" s="167"/>
      <c r="D183" s="93">
        <f>C112</f>
        <v>0</v>
      </c>
      <c r="E183" s="93"/>
      <c r="F183" s="93"/>
      <c r="G183" s="239" t="s">
        <v>199</v>
      </c>
      <c r="H183" s="239"/>
      <c r="I183" s="187">
        <f>I83</f>
        <v>529</v>
      </c>
      <c r="J183" s="185"/>
    </row>
    <row r="184" spans="1:9" ht="18.75">
      <c r="A184" s="127" t="s">
        <v>134</v>
      </c>
      <c r="B184" s="93"/>
      <c r="C184" s="93"/>
      <c r="D184" s="93"/>
      <c r="E184" s="93"/>
      <c r="F184" s="93"/>
      <c r="G184" s="186"/>
      <c r="I184" s="93"/>
    </row>
    <row r="185" spans="1:9" ht="18.75">
      <c r="A185" s="93" t="s">
        <v>200</v>
      </c>
      <c r="B185" s="93"/>
      <c r="C185" s="240">
        <f>I85</f>
        <v>0</v>
      </c>
      <c r="D185" s="240"/>
      <c r="E185" s="127" t="s">
        <v>135</v>
      </c>
      <c r="F185" s="93"/>
      <c r="G185" s="186"/>
      <c r="I185" s="93"/>
    </row>
    <row r="186" spans="1:9" ht="18.75">
      <c r="A186" s="93"/>
      <c r="B186" s="93"/>
      <c r="C186" s="93"/>
      <c r="D186" s="93"/>
      <c r="E186" s="167"/>
      <c r="F186" s="93"/>
      <c r="G186" s="93"/>
      <c r="H186" s="93"/>
      <c r="I186" s="93"/>
    </row>
    <row r="187" spans="1:9" ht="21" customHeight="1">
      <c r="A187" s="233" t="s">
        <v>115</v>
      </c>
      <c r="B187" s="233"/>
      <c r="C187" s="233"/>
      <c r="D187" s="233"/>
      <c r="E187" s="233"/>
      <c r="F187" s="233"/>
      <c r="G187" s="233"/>
      <c r="H187" s="233"/>
      <c r="I187" s="233"/>
    </row>
    <row r="188" spans="1:9" ht="42" customHeight="1">
      <c r="A188" s="233" t="s">
        <v>88</v>
      </c>
      <c r="B188" s="233"/>
      <c r="C188" s="233"/>
      <c r="D188" s="233"/>
      <c r="E188" s="233"/>
      <c r="F188" s="233"/>
      <c r="G188" s="233"/>
      <c r="H188" s="233"/>
      <c r="I188" s="233"/>
    </row>
    <row r="189" spans="1:9" ht="39.75" customHeight="1">
      <c r="A189" s="233" t="s">
        <v>89</v>
      </c>
      <c r="B189" s="233"/>
      <c r="C189" s="233"/>
      <c r="D189" s="233"/>
      <c r="E189" s="233"/>
      <c r="F189" s="233"/>
      <c r="G189" s="233"/>
      <c r="H189" s="233"/>
      <c r="I189" s="233"/>
    </row>
    <row r="190" spans="1:9" ht="24.75" customHeight="1">
      <c r="A190" s="93" t="s">
        <v>55</v>
      </c>
      <c r="B190" s="93"/>
      <c r="C190" s="93"/>
      <c r="D190" s="93"/>
      <c r="E190" s="93"/>
      <c r="F190" s="93"/>
      <c r="G190" s="93"/>
      <c r="H190" s="93"/>
      <c r="I190" s="93"/>
    </row>
    <row r="191" spans="1:9" ht="18.75">
      <c r="A191" s="93"/>
      <c r="B191" s="93"/>
      <c r="C191" s="93"/>
      <c r="D191" s="93"/>
      <c r="E191" s="93"/>
      <c r="F191" s="167"/>
      <c r="G191" s="167"/>
      <c r="H191" s="93" t="s">
        <v>56</v>
      </c>
      <c r="I191" s="93"/>
    </row>
    <row r="192" spans="1:9" ht="17.25" customHeight="1">
      <c r="A192" s="167"/>
      <c r="B192" s="167"/>
      <c r="C192" s="167"/>
      <c r="D192" s="167"/>
      <c r="E192" s="93"/>
      <c r="F192" s="167"/>
      <c r="G192" s="93"/>
      <c r="H192" s="93"/>
      <c r="I192" s="93"/>
    </row>
    <row r="193" spans="1:9" ht="18.75">
      <c r="A193" s="93" t="s">
        <v>112</v>
      </c>
      <c r="B193" s="93"/>
      <c r="C193" s="93"/>
      <c r="D193" s="93"/>
      <c r="E193" s="93"/>
      <c r="F193" s="93"/>
      <c r="G193" s="93"/>
      <c r="H193" s="93"/>
      <c r="I193" s="93"/>
    </row>
    <row r="194" spans="1:9" ht="18.75">
      <c r="A194" s="93" t="s">
        <v>76</v>
      </c>
      <c r="B194" s="93"/>
      <c r="C194" s="93"/>
      <c r="D194" s="93"/>
      <c r="E194" s="93"/>
      <c r="F194" s="93"/>
      <c r="G194" s="93"/>
      <c r="H194" s="93"/>
      <c r="I194" s="93"/>
    </row>
    <row r="195" spans="1:9" ht="18.75">
      <c r="A195" s="93" t="s">
        <v>90</v>
      </c>
      <c r="B195" s="93"/>
      <c r="C195" s="93"/>
      <c r="D195" s="93"/>
      <c r="E195" s="93"/>
      <c r="F195" s="93"/>
      <c r="G195" s="93"/>
      <c r="H195" s="93"/>
      <c r="I195" s="93"/>
    </row>
    <row r="196" spans="1:9" ht="18.75">
      <c r="A196" s="108"/>
      <c r="B196" s="108"/>
      <c r="C196" s="108"/>
      <c r="D196" s="108"/>
      <c r="E196" s="108"/>
      <c r="F196" s="108"/>
      <c r="G196" s="167"/>
      <c r="H196" s="104" t="s">
        <v>57</v>
      </c>
      <c r="I196" s="108"/>
    </row>
    <row r="197" spans="1:9" ht="44.25" customHeight="1">
      <c r="A197" s="10"/>
      <c r="B197" s="9"/>
      <c r="C197" s="9"/>
      <c r="D197" s="9"/>
      <c r="E197" s="9"/>
      <c r="F197" s="9"/>
      <c r="G197" s="17"/>
      <c r="H197" s="17"/>
      <c r="I197" s="9"/>
    </row>
    <row r="198" spans="1:9" ht="23.25" customHeight="1">
      <c r="A198" s="236" t="s">
        <v>91</v>
      </c>
      <c r="B198" s="237"/>
      <c r="C198" s="237"/>
      <c r="D198" s="237"/>
      <c r="E198" s="237"/>
      <c r="F198" s="237"/>
      <c r="G198" s="237"/>
      <c r="H198" s="237"/>
      <c r="I198" s="238"/>
    </row>
    <row r="199" spans="1:9" ht="18.75">
      <c r="A199" s="109" t="s">
        <v>92</v>
      </c>
      <c r="B199" s="93"/>
      <c r="C199" s="93"/>
      <c r="D199" s="93"/>
      <c r="E199" s="93"/>
      <c r="F199" s="93"/>
      <c r="G199" s="93"/>
      <c r="H199" s="93"/>
      <c r="I199" s="110"/>
    </row>
    <row r="200" spans="1:9" ht="19.5" customHeight="1">
      <c r="A200" s="175" t="s">
        <v>110</v>
      </c>
      <c r="B200" s="93"/>
      <c r="C200" s="93"/>
      <c r="D200" s="93"/>
      <c r="E200" s="93"/>
      <c r="F200" s="93"/>
      <c r="G200" s="93"/>
      <c r="H200" s="93"/>
      <c r="I200" s="110"/>
    </row>
    <row r="201" spans="1:9" ht="23.25" customHeight="1">
      <c r="A201" s="175" t="s">
        <v>111</v>
      </c>
      <c r="B201" s="93"/>
      <c r="C201" s="93"/>
      <c r="D201" s="93"/>
      <c r="E201" s="93"/>
      <c r="F201" s="93"/>
      <c r="G201" s="93"/>
      <c r="H201" s="93"/>
      <c r="I201" s="110"/>
    </row>
    <row r="202" spans="1:9" ht="18.75">
      <c r="A202" s="225" t="s">
        <v>93</v>
      </c>
      <c r="B202" s="226"/>
      <c r="C202" s="226"/>
      <c r="D202" s="226"/>
      <c r="E202" s="226"/>
      <c r="F202" s="226"/>
      <c r="G202" s="226"/>
      <c r="H202" s="226"/>
      <c r="I202" s="227"/>
    </row>
    <row r="203" spans="1:9" ht="18.75">
      <c r="A203" s="228" t="s">
        <v>42</v>
      </c>
      <c r="B203" s="229"/>
      <c r="C203" s="229"/>
      <c r="D203" s="229"/>
      <c r="E203" s="229"/>
      <c r="F203" s="229"/>
      <c r="G203" s="229"/>
      <c r="H203" s="229"/>
      <c r="I203" s="230"/>
    </row>
    <row r="204" spans="1:9" ht="18.75">
      <c r="A204" s="109" t="s">
        <v>98</v>
      </c>
      <c r="B204" s="93"/>
      <c r="C204" s="93"/>
      <c r="D204" s="93"/>
      <c r="E204" s="93"/>
      <c r="F204" s="93"/>
      <c r="G204" s="93"/>
      <c r="H204" s="93"/>
      <c r="I204" s="110"/>
    </row>
    <row r="205" spans="1:9" ht="18.75">
      <c r="A205" s="109"/>
      <c r="B205" s="93"/>
      <c r="C205" s="93"/>
      <c r="D205" s="93"/>
      <c r="E205" s="93"/>
      <c r="F205" s="93"/>
      <c r="G205" s="93"/>
      <c r="H205" s="93"/>
      <c r="I205" s="110"/>
    </row>
    <row r="206" spans="1:9" ht="18.75">
      <c r="A206" s="109" t="s">
        <v>94</v>
      </c>
      <c r="B206" s="93"/>
      <c r="C206" s="93"/>
      <c r="D206" s="93"/>
      <c r="E206" s="93"/>
      <c r="F206" s="93"/>
      <c r="G206" s="93"/>
      <c r="H206" s="93"/>
      <c r="I206" s="110"/>
    </row>
    <row r="207" spans="1:9" ht="18.75">
      <c r="A207" s="176"/>
      <c r="B207" s="107"/>
      <c r="C207" s="107"/>
      <c r="D207" s="107"/>
      <c r="E207" s="107"/>
      <c r="F207" s="107"/>
      <c r="G207" s="107"/>
      <c r="H207" s="107" t="s">
        <v>95</v>
      </c>
      <c r="I207" s="177"/>
    </row>
    <row r="208" spans="1:9" ht="63" customHeight="1">
      <c r="A208" s="173"/>
      <c r="B208" s="173"/>
      <c r="C208" s="173"/>
      <c r="D208" s="173"/>
      <c r="E208" s="173"/>
      <c r="F208" s="173"/>
      <c r="G208" s="173"/>
      <c r="H208" s="173"/>
      <c r="I208" s="173"/>
    </row>
    <row r="209" spans="1:9" ht="18.75">
      <c r="A209" s="231" t="s">
        <v>96</v>
      </c>
      <c r="B209" s="231"/>
      <c r="C209" s="231"/>
      <c r="D209" s="231"/>
      <c r="E209" s="231"/>
      <c r="F209" s="231"/>
      <c r="G209" s="231"/>
      <c r="H209" s="231"/>
      <c r="I209" s="231"/>
    </row>
    <row r="210" spans="1:9" ht="18.75">
      <c r="A210" s="178"/>
      <c r="B210" s="179"/>
      <c r="C210" s="179"/>
      <c r="D210" s="179"/>
      <c r="E210" s="179"/>
      <c r="F210" s="179"/>
      <c r="G210" s="179"/>
      <c r="H210" s="179"/>
      <c r="I210" s="180"/>
    </row>
    <row r="211" spans="1:9" ht="18.75">
      <c r="A211" s="181" t="s">
        <v>97</v>
      </c>
      <c r="B211" s="93"/>
      <c r="C211" s="93"/>
      <c r="D211" s="93"/>
      <c r="E211" s="93"/>
      <c r="F211" s="93"/>
      <c r="G211" s="93"/>
      <c r="H211" s="93"/>
      <c r="I211" s="110"/>
    </row>
    <row r="212" spans="1:9" ht="18.75">
      <c r="A212" s="109"/>
      <c r="B212" s="93"/>
      <c r="C212" s="93"/>
      <c r="D212" s="93"/>
      <c r="E212" s="93"/>
      <c r="F212" s="93"/>
      <c r="G212" s="93"/>
      <c r="H212" s="93"/>
      <c r="I212" s="110"/>
    </row>
    <row r="213" spans="1:9" ht="18.75">
      <c r="A213" s="109" t="s">
        <v>94</v>
      </c>
      <c r="B213" s="93"/>
      <c r="C213" s="93"/>
      <c r="D213" s="93"/>
      <c r="E213" s="93"/>
      <c r="F213" s="93"/>
      <c r="G213" s="93"/>
      <c r="H213" s="93"/>
      <c r="I213" s="110"/>
    </row>
    <row r="214" spans="1:9" ht="18.75">
      <c r="A214" s="176"/>
      <c r="B214" s="107"/>
      <c r="C214" s="107"/>
      <c r="D214" s="107"/>
      <c r="E214" s="107"/>
      <c r="F214" s="107"/>
      <c r="G214" s="107"/>
      <c r="H214" s="107" t="s">
        <v>95</v>
      </c>
      <c r="I214" s="177"/>
    </row>
    <row r="215" spans="1:9" ht="18.75">
      <c r="A215" s="173"/>
      <c r="B215" s="173"/>
      <c r="C215" s="173"/>
      <c r="D215" s="173"/>
      <c r="E215" s="173"/>
      <c r="F215" s="173"/>
      <c r="G215" s="173"/>
      <c r="H215" s="173"/>
      <c r="I215" s="173"/>
    </row>
    <row r="216" spans="1:9" ht="15">
      <c r="A216" s="157"/>
      <c r="B216" s="157"/>
      <c r="C216" s="157"/>
      <c r="D216" s="157"/>
      <c r="E216" s="157"/>
      <c r="F216" s="157"/>
      <c r="G216" s="157"/>
      <c r="H216" s="157"/>
      <c r="I216" s="157"/>
    </row>
  </sheetData>
  <sheetProtection password="83AF" sheet="1" formatCells="0" selectLockedCells="1"/>
  <mergeCells count="68">
    <mergeCell ref="A10:B10"/>
    <mergeCell ref="B12:C12"/>
    <mergeCell ref="B13:C13"/>
    <mergeCell ref="A1:I1"/>
    <mergeCell ref="A2:I2"/>
    <mergeCell ref="A4:I4"/>
    <mergeCell ref="A5:I5"/>
    <mergeCell ref="A7:I7"/>
    <mergeCell ref="A8:I8"/>
    <mergeCell ref="B19:E19"/>
    <mergeCell ref="C23:E23"/>
    <mergeCell ref="H23:I23"/>
    <mergeCell ref="C24:E24"/>
    <mergeCell ref="B29:E29"/>
    <mergeCell ref="H29:I29"/>
    <mergeCell ref="A40:I40"/>
    <mergeCell ref="A52:F52"/>
    <mergeCell ref="A53:F53"/>
    <mergeCell ref="A49:I49"/>
    <mergeCell ref="B34:E34"/>
    <mergeCell ref="H34:I34"/>
    <mergeCell ref="B35:E35"/>
    <mergeCell ref="A36:I36"/>
    <mergeCell ref="B38:E38"/>
    <mergeCell ref="A42:I42"/>
    <mergeCell ref="A86:I86"/>
    <mergeCell ref="A93:I93"/>
    <mergeCell ref="A94:I94"/>
    <mergeCell ref="A98:I98"/>
    <mergeCell ref="A99:I99"/>
    <mergeCell ref="A43:I43"/>
    <mergeCell ref="A44:I44"/>
    <mergeCell ref="A45:I45"/>
    <mergeCell ref="A100:E100"/>
    <mergeCell ref="F100:I100"/>
    <mergeCell ref="A102:I103"/>
    <mergeCell ref="A114:I114"/>
    <mergeCell ref="B116:I116"/>
    <mergeCell ref="B118:I118"/>
    <mergeCell ref="B120:I120"/>
    <mergeCell ref="A123:I123"/>
    <mergeCell ref="A125:I125"/>
    <mergeCell ref="A128:I128"/>
    <mergeCell ref="A121:I121"/>
    <mergeCell ref="A131:B131"/>
    <mergeCell ref="C132:D132"/>
    <mergeCell ref="B134:C134"/>
    <mergeCell ref="A163:I163"/>
    <mergeCell ref="A164:I164"/>
    <mergeCell ref="A166:I166"/>
    <mergeCell ref="A174:I174"/>
    <mergeCell ref="A175:B175"/>
    <mergeCell ref="A176:I176"/>
    <mergeCell ref="A177:I177"/>
    <mergeCell ref="A178:I178"/>
    <mergeCell ref="A179:I179"/>
    <mergeCell ref="A198:I198"/>
    <mergeCell ref="G183:H183"/>
    <mergeCell ref="C185:D185"/>
    <mergeCell ref="A202:I202"/>
    <mergeCell ref="A203:I203"/>
    <mergeCell ref="A209:I209"/>
    <mergeCell ref="A180:I180"/>
    <mergeCell ref="A181:I181"/>
    <mergeCell ref="A182:I182"/>
    <mergeCell ref="A187:I187"/>
    <mergeCell ref="A188:I188"/>
    <mergeCell ref="A189:I189"/>
  </mergeCells>
  <conditionalFormatting sqref="A15 A13">
    <cfRule type="iconSet" priority="3" dxfId="11">
      <iconSet iconSet="3ArrowsGray">
        <cfvo type="percent" val="0"/>
        <cfvo type="percent" val="33"/>
        <cfvo type="percent" val="67"/>
      </iconSet>
    </cfRule>
  </conditionalFormatting>
  <conditionalFormatting sqref="B151">
    <cfRule type="cellIs" priority="2" dxfId="12" operator="equal">
      <formula>"C131"</formula>
    </cfRule>
  </conditionalFormatting>
  <conditionalFormatting sqref="A12">
    <cfRule type="iconSet" priority="1" dxfId="11">
      <iconSet iconSet="3ArrowsGray">
        <cfvo type="percent" val="0"/>
        <cfvo type="percent" val="33"/>
        <cfvo type="percent" val="67"/>
      </iconSet>
    </cfRule>
  </conditionalFormatting>
  <dataValidations count="3">
    <dataValidation type="whole" allowBlank="1" showInputMessage="1" showErrorMessage="1" sqref="G25">
      <formula1>0</formula1>
      <formula2>99</formula2>
    </dataValidation>
    <dataValidation type="whole" allowBlank="1" showInputMessage="1" showErrorMessage="1" sqref="A30">
      <formula1>1</formula1>
      <formula2>999</formula2>
    </dataValidation>
    <dataValidation type="whole" allowBlank="1" showInputMessage="1" showErrorMessage="1" sqref="A41 G30 G35 A35 F39 F41">
      <formula1>1</formula1>
      <formula2>99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4" r:id="rId4"/>
  <rowBreaks count="3" manualBreakCount="3">
    <brk id="45" max="8" man="1"/>
    <brk id="96" max="8" man="1"/>
    <brk id="158" max="8" man="1"/>
  </rowBreaks>
  <drawing r:id="rId3"/>
  <legacyDrawing r:id="rId2"/>
  <oleObjects>
    <oleObject progId="Word.Picture.8" shapeId="206389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3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2.57421875" style="155" customWidth="1"/>
    <col min="2" max="2" width="11.00390625" style="155" bestFit="1" customWidth="1"/>
    <col min="3" max="5" width="9.7109375" style="155" customWidth="1"/>
    <col min="6" max="6" width="12.7109375" style="155" customWidth="1"/>
    <col min="7" max="7" width="14.140625" style="155" customWidth="1"/>
    <col min="8" max="8" width="13.421875" style="155" customWidth="1"/>
    <col min="9" max="9" width="23.57421875" style="155" customWidth="1"/>
    <col min="10" max="16384" width="9.140625" style="155" customWidth="1"/>
  </cols>
  <sheetData>
    <row r="1" spans="1:9" ht="69.75" customHeight="1" thickBot="1">
      <c r="A1" s="303" t="s">
        <v>67</v>
      </c>
      <c r="B1" s="304"/>
      <c r="C1" s="304"/>
      <c r="D1" s="304"/>
      <c r="E1" s="304"/>
      <c r="F1" s="304"/>
      <c r="G1" s="304"/>
      <c r="H1" s="304"/>
      <c r="I1" s="305"/>
    </row>
    <row r="2" spans="1:9" ht="42" customHeight="1" thickBot="1">
      <c r="A2" s="306" t="s">
        <v>104</v>
      </c>
      <c r="B2" s="307"/>
      <c r="C2" s="307"/>
      <c r="D2" s="307"/>
      <c r="E2" s="307"/>
      <c r="F2" s="307"/>
      <c r="G2" s="307"/>
      <c r="H2" s="307"/>
      <c r="I2" s="308"/>
    </row>
    <row r="3" spans="1:9" ht="14.25" customHeight="1">
      <c r="A3" s="52"/>
      <c r="B3" s="26"/>
      <c r="C3" s="26"/>
      <c r="D3" s="26"/>
      <c r="E3" s="26"/>
      <c r="F3" s="26"/>
      <c r="G3" s="26"/>
      <c r="H3" s="26"/>
      <c r="I3" s="26"/>
    </row>
    <row r="4" spans="1:9" ht="21" customHeight="1">
      <c r="A4" s="309" t="s">
        <v>0</v>
      </c>
      <c r="B4" s="309"/>
      <c r="C4" s="309"/>
      <c r="D4" s="309"/>
      <c r="E4" s="309"/>
      <c r="F4" s="309"/>
      <c r="G4" s="309"/>
      <c r="H4" s="309"/>
      <c r="I4" s="309"/>
    </row>
    <row r="5" spans="1:9" ht="23.25" customHeight="1">
      <c r="A5" s="309" t="str">
        <f>IF(A25=2,"IN COMPOSIZIONE COLLEGIALE",IF(A25=1,"MONOCRATICO"))</f>
        <v>IN COMPOSIZIONE COLLEGIALE</v>
      </c>
      <c r="B5" s="309"/>
      <c r="C5" s="309"/>
      <c r="D5" s="309"/>
      <c r="E5" s="309"/>
      <c r="F5" s="309"/>
      <c r="G5" s="309"/>
      <c r="H5" s="309"/>
      <c r="I5" s="309"/>
    </row>
    <row r="6" spans="1:9" ht="17.25" customHeight="1">
      <c r="A6" s="27"/>
      <c r="B6" s="27"/>
      <c r="C6" s="27"/>
      <c r="D6" s="27"/>
      <c r="E6" s="27"/>
      <c r="F6" s="27"/>
      <c r="G6" s="27"/>
      <c r="H6" s="27"/>
      <c r="I6" s="27"/>
    </row>
    <row r="7" spans="1:9" ht="20.25" customHeight="1">
      <c r="A7" s="309" t="s">
        <v>69</v>
      </c>
      <c r="B7" s="309"/>
      <c r="C7" s="309"/>
      <c r="D7" s="309"/>
      <c r="E7" s="309"/>
      <c r="F7" s="309"/>
      <c r="G7" s="309"/>
      <c r="H7" s="309"/>
      <c r="I7" s="309"/>
    </row>
    <row r="8" spans="1:9" ht="22.5" customHeight="1">
      <c r="A8" s="309" t="s">
        <v>160</v>
      </c>
      <c r="B8" s="309"/>
      <c r="C8" s="309"/>
      <c r="D8" s="309"/>
      <c r="E8" s="309"/>
      <c r="F8" s="309"/>
      <c r="G8" s="309"/>
      <c r="H8" s="309"/>
      <c r="I8" s="309"/>
    </row>
    <row r="9" spans="1:9" ht="16.5" thickBot="1">
      <c r="A9" s="315"/>
      <c r="B9" s="315"/>
      <c r="C9" s="315"/>
      <c r="D9" s="315"/>
      <c r="E9" s="315"/>
      <c r="F9" s="315"/>
      <c r="G9" s="315"/>
      <c r="H9" s="315"/>
      <c r="I9" s="315"/>
    </row>
    <row r="10" spans="1:9" s="157" customFormat="1" ht="15.75">
      <c r="A10" s="297" t="s">
        <v>1</v>
      </c>
      <c r="B10" s="298"/>
      <c r="C10" s="99"/>
      <c r="D10" s="156"/>
      <c r="E10" s="29" t="s">
        <v>2</v>
      </c>
      <c r="F10" s="37"/>
      <c r="G10" s="37"/>
      <c r="H10" s="37"/>
      <c r="I10" s="99"/>
    </row>
    <row r="11" spans="1:9" s="157" customFormat="1" ht="15.75">
      <c r="A11" s="34" t="s">
        <v>22</v>
      </c>
      <c r="B11" s="14"/>
      <c r="C11" s="100"/>
      <c r="D11" s="156"/>
      <c r="E11" s="30" t="s">
        <v>68</v>
      </c>
      <c r="F11" s="11"/>
      <c r="G11" s="11"/>
      <c r="H11" s="11"/>
      <c r="I11" s="100"/>
    </row>
    <row r="12" spans="1:9" s="157" customFormat="1" ht="15.75">
      <c r="A12" s="35"/>
      <c r="B12" s="299" t="s">
        <v>71</v>
      </c>
      <c r="C12" s="300"/>
      <c r="D12" s="156"/>
      <c r="E12" s="31"/>
      <c r="F12" s="209"/>
      <c r="G12" s="209"/>
      <c r="H12" s="210" t="s">
        <v>121</v>
      </c>
      <c r="I12" s="114"/>
    </row>
    <row r="13" spans="1:9" s="157" customFormat="1" ht="15.75">
      <c r="A13" s="204"/>
      <c r="B13" s="301"/>
      <c r="C13" s="302"/>
      <c r="D13" s="156"/>
      <c r="E13" s="32"/>
      <c r="F13" s="211"/>
      <c r="G13" s="211"/>
      <c r="H13" s="210" t="s">
        <v>121</v>
      </c>
      <c r="I13" s="115"/>
    </row>
    <row r="14" spans="1:9" s="157" customFormat="1" ht="15.75">
      <c r="A14" s="34" t="s">
        <v>213</v>
      </c>
      <c r="B14" s="12"/>
      <c r="C14" s="100"/>
      <c r="D14" s="156"/>
      <c r="E14" s="32"/>
      <c r="F14" s="211"/>
      <c r="G14" s="211"/>
      <c r="H14" s="210" t="s">
        <v>121</v>
      </c>
      <c r="I14" s="115"/>
    </row>
    <row r="15" spans="1:9" s="157" customFormat="1" ht="16.5" thickBot="1">
      <c r="A15" s="36"/>
      <c r="B15" s="205"/>
      <c r="C15" s="42"/>
      <c r="D15" s="100"/>
      <c r="E15" s="33"/>
      <c r="F15" s="212"/>
      <c r="G15" s="212"/>
      <c r="H15" s="210" t="s">
        <v>121</v>
      </c>
      <c r="I15" s="116"/>
    </row>
    <row r="16" spans="1:9" ht="15">
      <c r="A16" s="28" t="s">
        <v>137</v>
      </c>
      <c r="B16" s="4"/>
      <c r="C16" s="158"/>
      <c r="D16" s="159"/>
      <c r="E16" s="160"/>
      <c r="F16" s="160"/>
      <c r="G16" s="160"/>
      <c r="H16" s="160"/>
      <c r="I16" s="160"/>
    </row>
    <row r="17" spans="1:9" s="3" customFormat="1" ht="15">
      <c r="A17" s="28" t="s">
        <v>120</v>
      </c>
      <c r="B17" s="4"/>
      <c r="C17" s="158"/>
      <c r="D17" s="159"/>
      <c r="E17" s="159"/>
      <c r="F17" s="159"/>
      <c r="G17" s="159"/>
      <c r="H17" s="159"/>
      <c r="I17" s="159"/>
    </row>
    <row r="18" spans="1:9" ht="15.75" thickBot="1">
      <c r="A18" s="5"/>
      <c r="B18" s="5"/>
      <c r="C18" s="5"/>
      <c r="D18" s="5"/>
      <c r="E18" s="5"/>
      <c r="F18" s="5"/>
      <c r="G18" s="5"/>
      <c r="H18" s="5"/>
      <c r="I18" s="5"/>
    </row>
    <row r="19" spans="1:9" s="157" customFormat="1" ht="15.75">
      <c r="A19" s="190" t="s">
        <v>4</v>
      </c>
      <c r="B19" s="285" t="s">
        <v>5</v>
      </c>
      <c r="C19" s="285"/>
      <c r="D19" s="285"/>
      <c r="E19" s="286"/>
      <c r="F19" s="95"/>
      <c r="G19" s="95"/>
      <c r="H19" s="95"/>
      <c r="I19" s="95"/>
    </row>
    <row r="20" spans="1:9" s="157" customFormat="1" ht="16.5" thickBot="1">
      <c r="A20" s="40">
        <v>0</v>
      </c>
      <c r="B20" s="41"/>
      <c r="C20" s="41" t="s">
        <v>6</v>
      </c>
      <c r="D20" s="101"/>
      <c r="E20" s="97"/>
      <c r="F20" s="9"/>
      <c r="G20" s="96"/>
      <c r="H20" s="96"/>
      <c r="I20" s="96"/>
    </row>
    <row r="21" spans="1:9" ht="15">
      <c r="A21" s="28" t="s">
        <v>138</v>
      </c>
      <c r="B21" s="5"/>
      <c r="C21" s="5"/>
      <c r="D21" s="5"/>
      <c r="E21" s="5"/>
      <c r="F21" s="5"/>
      <c r="G21" s="5"/>
      <c r="H21" s="5"/>
      <c r="I21" s="5"/>
    </row>
    <row r="22" spans="1:9" ht="15.75" thickBot="1">
      <c r="A22" s="5"/>
      <c r="B22" s="5"/>
      <c r="C22" s="5"/>
      <c r="D22" s="5"/>
      <c r="E22" s="5"/>
      <c r="F22" s="5"/>
      <c r="G22" s="5"/>
      <c r="H22" s="5"/>
      <c r="I22" s="5"/>
    </row>
    <row r="23" spans="1:9" ht="15.75">
      <c r="A23" s="29" t="s">
        <v>7</v>
      </c>
      <c r="B23" s="39" t="s">
        <v>8</v>
      </c>
      <c r="C23" s="293"/>
      <c r="D23" s="293"/>
      <c r="E23" s="294"/>
      <c r="F23" s="156"/>
      <c r="G23" s="25"/>
      <c r="H23" s="319"/>
      <c r="I23" s="319"/>
    </row>
    <row r="24" spans="1:9" ht="15.75">
      <c r="A24" s="56"/>
      <c r="B24" s="14"/>
      <c r="C24" s="295" t="s">
        <v>101</v>
      </c>
      <c r="D24" s="295"/>
      <c r="E24" s="296"/>
      <c r="F24" s="156"/>
      <c r="G24" s="22"/>
      <c r="H24" s="22"/>
      <c r="I24" s="22"/>
    </row>
    <row r="25" spans="1:9" ht="16.5" thickBot="1">
      <c r="A25" s="218">
        <v>2</v>
      </c>
      <c r="B25" s="41"/>
      <c r="C25" s="41"/>
      <c r="D25" s="41"/>
      <c r="E25" s="42"/>
      <c r="F25" s="156"/>
      <c r="G25" s="25"/>
      <c r="H25" s="22"/>
      <c r="I25" s="22"/>
    </row>
    <row r="26" spans="1:9" ht="15.75" thickBot="1">
      <c r="A26" s="53"/>
      <c r="B26" s="4"/>
      <c r="C26" s="4"/>
      <c r="D26" s="4"/>
      <c r="E26" s="7"/>
      <c r="F26" s="7"/>
      <c r="G26" s="7"/>
      <c r="H26" s="7"/>
      <c r="I26" s="7"/>
    </row>
    <row r="27" spans="1:9" ht="15.75">
      <c r="A27" s="44" t="s">
        <v>9</v>
      </c>
      <c r="B27" s="285" t="s">
        <v>20</v>
      </c>
      <c r="C27" s="285"/>
      <c r="D27" s="285"/>
      <c r="E27" s="286"/>
      <c r="F27" s="10"/>
      <c r="G27" s="3"/>
      <c r="H27" s="3"/>
      <c r="I27" s="3"/>
    </row>
    <row r="28" spans="1:9" ht="16.5" thickBot="1">
      <c r="A28" s="40">
        <v>0</v>
      </c>
      <c r="B28" s="38"/>
      <c r="C28" s="54" t="s">
        <v>6</v>
      </c>
      <c r="D28" s="161"/>
      <c r="E28" s="162"/>
      <c r="F28" s="163"/>
      <c r="G28" s="3"/>
      <c r="H28" s="3"/>
      <c r="I28" s="3"/>
    </row>
    <row r="29" spans="1:9" ht="15">
      <c r="A29" s="277" t="s">
        <v>187</v>
      </c>
      <c r="B29" s="277"/>
      <c r="C29" s="277"/>
      <c r="D29" s="277"/>
      <c r="E29" s="277"/>
      <c r="F29" s="277"/>
      <c r="G29" s="277"/>
      <c r="H29" s="277"/>
      <c r="I29" s="277"/>
    </row>
    <row r="30" ht="15.75" thickBot="1"/>
    <row r="31" spans="1:9" ht="27" customHeight="1">
      <c r="A31" s="290" t="s">
        <v>143</v>
      </c>
      <c r="B31" s="291"/>
      <c r="C31" s="291"/>
      <c r="D31" s="291"/>
      <c r="E31" s="291"/>
      <c r="F31" s="291"/>
      <c r="G31" s="291"/>
      <c r="H31" s="291"/>
      <c r="I31" s="292"/>
    </row>
    <row r="32" spans="1:9" ht="27" customHeight="1">
      <c r="A32" s="268" t="s">
        <v>144</v>
      </c>
      <c r="B32" s="269"/>
      <c r="C32" s="269"/>
      <c r="D32" s="269"/>
      <c r="E32" s="269"/>
      <c r="F32" s="269"/>
      <c r="G32" s="269"/>
      <c r="H32" s="269"/>
      <c r="I32" s="270"/>
    </row>
    <row r="33" spans="1:9" ht="51.75" customHeight="1">
      <c r="A33" s="271" t="s">
        <v>145</v>
      </c>
      <c r="B33" s="272"/>
      <c r="C33" s="272"/>
      <c r="D33" s="272"/>
      <c r="E33" s="272"/>
      <c r="F33" s="272"/>
      <c r="G33" s="272"/>
      <c r="H33" s="272"/>
      <c r="I33" s="273"/>
    </row>
    <row r="34" spans="1:9" ht="27" customHeight="1" thickBot="1">
      <c r="A34" s="274" t="s">
        <v>146</v>
      </c>
      <c r="B34" s="275"/>
      <c r="C34" s="275"/>
      <c r="D34" s="275"/>
      <c r="E34" s="275"/>
      <c r="F34" s="275"/>
      <c r="G34" s="275"/>
      <c r="H34" s="275"/>
      <c r="I34" s="276"/>
    </row>
    <row r="35" spans="1:10" ht="15.75">
      <c r="A35" s="132" t="s">
        <v>21</v>
      </c>
      <c r="B35" s="39"/>
      <c r="C35" s="133">
        <f>A12</f>
        <v>0</v>
      </c>
      <c r="D35" s="134" t="s">
        <v>22</v>
      </c>
      <c r="E35" s="153"/>
      <c r="F35" s="133">
        <f>A15</f>
        <v>0</v>
      </c>
      <c r="G35" s="134" t="s">
        <v>213</v>
      </c>
      <c r="H35" s="135">
        <f>B13</f>
        <v>0</v>
      </c>
      <c r="I35" s="131" t="s">
        <v>72</v>
      </c>
      <c r="J35" s="3"/>
    </row>
    <row r="36" spans="1:9" ht="10.5" customHeight="1">
      <c r="A36" s="69"/>
      <c r="B36" s="14"/>
      <c r="C36" s="14"/>
      <c r="D36" s="3"/>
      <c r="E36" s="3"/>
      <c r="F36" s="14"/>
      <c r="G36" s="14"/>
      <c r="H36" s="14"/>
      <c r="I36" s="65"/>
    </row>
    <row r="37" spans="1:9" ht="15.75">
      <c r="A37" s="69" t="s">
        <v>23</v>
      </c>
      <c r="B37" s="14"/>
      <c r="C37" s="15">
        <f>E12</f>
        <v>0</v>
      </c>
      <c r="D37" s="15"/>
      <c r="E37" s="15"/>
      <c r="F37" s="15"/>
      <c r="G37" s="150"/>
      <c r="H37" s="18" t="s">
        <v>3</v>
      </c>
      <c r="I37" s="65"/>
    </row>
    <row r="38" spans="1:9" ht="15">
      <c r="A38" s="282" t="s">
        <v>150</v>
      </c>
      <c r="B38" s="283"/>
      <c r="C38" s="283"/>
      <c r="D38" s="283"/>
      <c r="E38" s="283"/>
      <c r="F38" s="283"/>
      <c r="G38" s="283"/>
      <c r="H38" s="283"/>
      <c r="I38" s="284"/>
    </row>
    <row r="39" spans="1:9" ht="18.75" customHeight="1">
      <c r="A39" s="57" t="s">
        <v>24</v>
      </c>
      <c r="B39" s="58"/>
      <c r="C39" s="58"/>
      <c r="D39" s="58"/>
      <c r="E39" s="58"/>
      <c r="F39" s="164"/>
      <c r="G39" s="59" t="s">
        <v>25</v>
      </c>
      <c r="H39" s="60"/>
      <c r="I39" s="61"/>
    </row>
    <row r="40" spans="1:9" ht="15.75">
      <c r="A40" s="62" t="s">
        <v>26</v>
      </c>
      <c r="B40" s="63"/>
      <c r="C40" s="63"/>
      <c r="D40" s="63"/>
      <c r="E40" s="63"/>
      <c r="F40" s="3"/>
      <c r="G40" s="64">
        <v>300</v>
      </c>
      <c r="H40" s="14"/>
      <c r="I40" s="65"/>
    </row>
    <row r="41" spans="1:9" ht="41.25" customHeight="1">
      <c r="A41" s="278" t="s">
        <v>126</v>
      </c>
      <c r="B41" s="279"/>
      <c r="C41" s="279"/>
      <c r="D41" s="279"/>
      <c r="E41" s="279"/>
      <c r="F41" s="279"/>
      <c r="G41" s="64">
        <f>LOOKUP(A20,{0,1},{0,300})</f>
        <v>0</v>
      </c>
      <c r="H41" s="64"/>
      <c r="I41" s="66"/>
    </row>
    <row r="42" spans="1:9" ht="15.75">
      <c r="A42" s="280"/>
      <c r="B42" s="281"/>
      <c r="C42" s="281"/>
      <c r="D42" s="281"/>
      <c r="E42" s="281"/>
      <c r="F42" s="281"/>
      <c r="G42" s="64"/>
      <c r="H42" s="64"/>
      <c r="I42" s="66"/>
    </row>
    <row r="43" spans="1:9" ht="15.75">
      <c r="A43" s="34" t="s">
        <v>27</v>
      </c>
      <c r="B43" s="12"/>
      <c r="C43" s="12"/>
      <c r="D43" s="12"/>
      <c r="E43" s="12"/>
      <c r="F43" s="3"/>
      <c r="G43" s="64">
        <v>400</v>
      </c>
      <c r="H43" s="14"/>
      <c r="I43" s="65"/>
    </row>
    <row r="44" spans="1:9" ht="15.75">
      <c r="A44" s="57" t="s">
        <v>28</v>
      </c>
      <c r="B44" s="16"/>
      <c r="C44" s="16"/>
      <c r="D44" s="16"/>
      <c r="E44" s="16"/>
      <c r="F44" s="164"/>
      <c r="G44" s="67">
        <f>SUM(G40:G43)</f>
        <v>700</v>
      </c>
      <c r="H44" s="67"/>
      <c r="I44" s="68">
        <f>+G44</f>
        <v>700</v>
      </c>
    </row>
    <row r="45" spans="1:9" ht="15.75">
      <c r="A45" s="56"/>
      <c r="B45" s="14"/>
      <c r="C45" s="14"/>
      <c r="D45" s="14"/>
      <c r="E45" s="14"/>
      <c r="F45" s="3"/>
      <c r="G45" s="14"/>
      <c r="H45" s="14"/>
      <c r="I45" s="65"/>
    </row>
    <row r="46" spans="1:9" ht="15.75">
      <c r="A46" s="112" t="s">
        <v>29</v>
      </c>
      <c r="B46" s="15"/>
      <c r="C46" s="15"/>
      <c r="D46" s="15"/>
      <c r="E46" s="15"/>
      <c r="F46" s="154"/>
      <c r="G46" s="59" t="s">
        <v>30</v>
      </c>
      <c r="H46" s="15"/>
      <c r="I46" s="61" t="s">
        <v>113</v>
      </c>
    </row>
    <row r="47" spans="1:9" ht="15.75">
      <c r="A47" s="56" t="s">
        <v>66</v>
      </c>
      <c r="B47" s="14"/>
      <c r="C47" s="14"/>
      <c r="D47" s="14"/>
      <c r="E47" s="14"/>
      <c r="F47" s="3"/>
      <c r="G47" s="71">
        <f>LOOKUP(A28,{0,1},{0,200})</f>
        <v>0</v>
      </c>
      <c r="H47" s="14"/>
      <c r="I47" s="70">
        <f>G47</f>
        <v>0</v>
      </c>
    </row>
    <row r="48" spans="1:9" ht="16.5" thickBot="1">
      <c r="A48" s="73"/>
      <c r="B48" s="41"/>
      <c r="C48" s="41"/>
      <c r="D48" s="41"/>
      <c r="E48" s="41"/>
      <c r="F48" s="165"/>
      <c r="G48" s="191"/>
      <c r="H48" s="41"/>
      <c r="I48" s="74"/>
    </row>
    <row r="49" spans="1:9" ht="16.5" thickBot="1">
      <c r="A49" s="69" t="s">
        <v>31</v>
      </c>
      <c r="B49" s="14"/>
      <c r="C49" s="14"/>
      <c r="D49" s="14"/>
      <c r="E49" s="14"/>
      <c r="F49" s="3"/>
      <c r="G49" s="75">
        <f>I44+F46</f>
        <v>700</v>
      </c>
      <c r="H49" s="13" t="s">
        <v>32</v>
      </c>
      <c r="I49" s="77">
        <f>G49-(G49/3)</f>
        <v>466.66666666666663</v>
      </c>
    </row>
    <row r="50" spans="1:9" ht="16.5" thickBot="1">
      <c r="A50" s="21"/>
      <c r="B50" s="14"/>
      <c r="C50" s="14"/>
      <c r="D50" s="14"/>
      <c r="E50" s="14"/>
      <c r="F50" s="14"/>
      <c r="G50" s="75"/>
      <c r="H50" s="14"/>
      <c r="I50" s="78"/>
    </row>
    <row r="51" spans="1:9" ht="16.5" thickBot="1">
      <c r="A51" s="69" t="s">
        <v>127</v>
      </c>
      <c r="B51" s="3"/>
      <c r="C51" s="14"/>
      <c r="D51" s="14"/>
      <c r="E51" s="14"/>
      <c r="F51" s="136">
        <v>0</v>
      </c>
      <c r="G51" s="14" t="s">
        <v>6</v>
      </c>
      <c r="H51" s="14"/>
      <c r="I51" s="79">
        <f>LOOKUP(F51,{0,1},{0,290})</f>
        <v>0</v>
      </c>
    </row>
    <row r="52" spans="1:9" ht="15.75" thickBot="1">
      <c r="A52" s="20" t="s">
        <v>147</v>
      </c>
      <c r="B52" s="3"/>
      <c r="C52" s="19"/>
      <c r="D52" s="19"/>
      <c r="E52" s="19"/>
      <c r="F52" s="19"/>
      <c r="G52" s="19"/>
      <c r="H52" s="19"/>
      <c r="I52" s="45"/>
    </row>
    <row r="53" spans="1:9" ht="16.5" thickBot="1">
      <c r="A53" s="69" t="s">
        <v>34</v>
      </c>
      <c r="B53" s="3"/>
      <c r="C53" s="76"/>
      <c r="D53" s="76"/>
      <c r="E53" s="76"/>
      <c r="F53" s="76"/>
      <c r="G53" s="76"/>
      <c r="H53" s="76"/>
      <c r="I53" s="81">
        <f>SUM(I49:I51)</f>
        <v>466.66666666666663</v>
      </c>
    </row>
    <row r="54" spans="1:9" ht="9" customHeight="1" thickBot="1">
      <c r="A54" s="69"/>
      <c r="B54" s="3"/>
      <c r="C54" s="76"/>
      <c r="D54" s="76"/>
      <c r="E54" s="76"/>
      <c r="F54" s="76"/>
      <c r="G54" s="76"/>
      <c r="H54" s="76"/>
      <c r="I54" s="82"/>
    </row>
    <row r="55" spans="1:9" ht="16.5" thickBot="1">
      <c r="A55" s="69" t="s">
        <v>35</v>
      </c>
      <c r="B55" s="3"/>
      <c r="C55" s="76"/>
      <c r="D55" s="76"/>
      <c r="E55" s="76"/>
      <c r="F55" s="76"/>
      <c r="G55" s="76"/>
      <c r="H55" s="76"/>
      <c r="I55" s="81">
        <f>I53*15/100</f>
        <v>69.99999999999999</v>
      </c>
    </row>
    <row r="56" spans="1:9" ht="9" customHeight="1" thickBot="1">
      <c r="A56" s="69"/>
      <c r="B56" s="3"/>
      <c r="C56" s="76"/>
      <c r="D56" s="76"/>
      <c r="E56" s="76"/>
      <c r="F56" s="76"/>
      <c r="G56" s="76"/>
      <c r="H56" s="76"/>
      <c r="I56" s="82"/>
    </row>
    <row r="57" spans="1:9" ht="16.5" thickBot="1">
      <c r="A57" s="69" t="s">
        <v>36</v>
      </c>
      <c r="B57" s="3"/>
      <c r="C57" s="76"/>
      <c r="D57" s="76"/>
      <c r="E57" s="76"/>
      <c r="F57" s="76"/>
      <c r="G57" s="76"/>
      <c r="H57" s="76"/>
      <c r="I57" s="81">
        <f>I53+I55</f>
        <v>536.6666666666666</v>
      </c>
    </row>
    <row r="58" spans="1:9" ht="16.5" thickBot="1">
      <c r="A58" s="83" t="s">
        <v>37</v>
      </c>
      <c r="B58" s="165"/>
      <c r="C58" s="41"/>
      <c r="D58" s="41"/>
      <c r="E58" s="41"/>
      <c r="F58" s="41"/>
      <c r="G58" s="41"/>
      <c r="H58" s="41"/>
      <c r="I58" s="43"/>
    </row>
    <row r="59" spans="1:9" ht="16.5" thickBot="1">
      <c r="A59" s="83" t="s">
        <v>186</v>
      </c>
      <c r="B59" s="3"/>
      <c r="C59" s="14"/>
      <c r="D59" s="14"/>
      <c r="E59" s="14"/>
      <c r="F59" s="14"/>
      <c r="G59" s="14"/>
      <c r="H59" s="14"/>
      <c r="I59" s="214"/>
    </row>
    <row r="60" spans="1:9" ht="15">
      <c r="A60" s="311" t="s">
        <v>38</v>
      </c>
      <c r="B60" s="312"/>
      <c r="C60" s="312"/>
      <c r="D60" s="312"/>
      <c r="E60" s="312"/>
      <c r="F60" s="312"/>
      <c r="G60" s="312"/>
      <c r="H60" s="312"/>
      <c r="I60" s="313"/>
    </row>
    <row r="61" spans="1:9" ht="27.75" customHeight="1">
      <c r="A61" s="260" t="s">
        <v>128</v>
      </c>
      <c r="B61" s="261"/>
      <c r="C61" s="261"/>
      <c r="D61" s="261"/>
      <c r="E61" s="261"/>
      <c r="F61" s="261"/>
      <c r="G61" s="261"/>
      <c r="H61" s="261"/>
      <c r="I61" s="262"/>
    </row>
    <row r="62" spans="1:9" ht="15">
      <c r="A62" s="125" t="s">
        <v>130</v>
      </c>
      <c r="B62" s="123"/>
      <c r="C62" s="123"/>
      <c r="D62" s="123"/>
      <c r="E62" s="123"/>
      <c r="F62" s="123"/>
      <c r="G62" s="123"/>
      <c r="H62" s="123"/>
      <c r="I62" s="124"/>
    </row>
    <row r="63" spans="1:9" ht="15.75" thickBot="1">
      <c r="A63" s="49" t="s">
        <v>102</v>
      </c>
      <c r="B63" s="50"/>
      <c r="C63" s="50"/>
      <c r="D63" s="50"/>
      <c r="E63" s="50"/>
      <c r="F63" s="50"/>
      <c r="G63" s="50"/>
      <c r="H63" s="50"/>
      <c r="I63" s="51"/>
    </row>
    <row r="64" spans="1:9" ht="21.75" customHeight="1">
      <c r="A64" s="8"/>
      <c r="B64" s="8"/>
      <c r="C64" s="8"/>
      <c r="D64" s="8"/>
      <c r="E64" s="8"/>
      <c r="F64" s="8"/>
      <c r="G64" s="8"/>
      <c r="H64" s="8"/>
      <c r="I64" s="8"/>
    </row>
    <row r="65" spans="1:9" ht="35.25" customHeight="1">
      <c r="A65" s="266" t="s">
        <v>0</v>
      </c>
      <c r="B65" s="266"/>
      <c r="C65" s="266"/>
      <c r="D65" s="266"/>
      <c r="E65" s="266"/>
      <c r="F65" s="266"/>
      <c r="G65" s="266"/>
      <c r="H65" s="266"/>
      <c r="I65" s="266"/>
    </row>
    <row r="66" spans="1:9" ht="22.5">
      <c r="A66" s="267" t="str">
        <f>IF(A25=2,"IN COMPOSIZIONE COLLEGIALE",IF(A25=1,"MONOCRATICO"))</f>
        <v>IN COMPOSIZIONE COLLEGIALE</v>
      </c>
      <c r="B66" s="267"/>
      <c r="C66" s="267"/>
      <c r="D66" s="267"/>
      <c r="E66" s="267"/>
      <c r="F66" s="267"/>
      <c r="G66" s="267"/>
      <c r="H66" s="267"/>
      <c r="I66" s="267"/>
    </row>
    <row r="67" spans="1:9" ht="24.75" customHeight="1">
      <c r="A67" s="248" t="s">
        <v>107</v>
      </c>
      <c r="B67" s="248"/>
      <c r="C67" s="248"/>
      <c r="D67" s="248"/>
      <c r="E67" s="248"/>
      <c r="F67" s="249"/>
      <c r="G67" s="249"/>
      <c r="H67" s="249"/>
      <c r="I67" s="249"/>
    </row>
    <row r="68" spans="1:9" ht="16.5" thickBot="1">
      <c r="A68" s="166"/>
      <c r="B68" s="166"/>
      <c r="C68" s="166"/>
      <c r="D68" s="166"/>
      <c r="E68" s="166"/>
      <c r="F68" s="166"/>
      <c r="G68" s="166"/>
      <c r="H68" s="166"/>
      <c r="I68" s="166"/>
    </row>
    <row r="69" spans="1:9" ht="37.5" customHeight="1">
      <c r="A69" s="250" t="s">
        <v>108</v>
      </c>
      <c r="B69" s="251"/>
      <c r="C69" s="251"/>
      <c r="D69" s="251"/>
      <c r="E69" s="251"/>
      <c r="F69" s="251"/>
      <c r="G69" s="251"/>
      <c r="H69" s="251"/>
      <c r="I69" s="252"/>
    </row>
    <row r="70" spans="1:9" ht="24.75" customHeight="1" thickBot="1">
      <c r="A70" s="253"/>
      <c r="B70" s="254"/>
      <c r="C70" s="254"/>
      <c r="D70" s="254"/>
      <c r="E70" s="254"/>
      <c r="F70" s="254"/>
      <c r="G70" s="254"/>
      <c r="H70" s="254"/>
      <c r="I70" s="255"/>
    </row>
    <row r="71" spans="1:9" ht="15">
      <c r="A71" s="98"/>
      <c r="B71" s="98"/>
      <c r="C71" s="98"/>
      <c r="D71" s="98"/>
      <c r="E71" s="13"/>
      <c r="F71" s="13"/>
      <c r="G71" s="98"/>
      <c r="H71" s="98"/>
      <c r="I71" s="98"/>
    </row>
    <row r="72" spans="1:9" ht="30" customHeight="1">
      <c r="A72" s="23" t="s">
        <v>106</v>
      </c>
      <c r="B72" s="167"/>
      <c r="C72" s="84">
        <f>A12</f>
        <v>0</v>
      </c>
      <c r="D72" s="23" t="s">
        <v>22</v>
      </c>
      <c r="E72" s="85"/>
      <c r="F72" s="84">
        <f>A15</f>
        <v>0</v>
      </c>
      <c r="G72" s="23" t="s">
        <v>213</v>
      </c>
      <c r="H72" s="86">
        <f>B13</f>
        <v>0</v>
      </c>
      <c r="I72" s="23" t="s">
        <v>72</v>
      </c>
    </row>
    <row r="73" spans="1:9" ht="18.75">
      <c r="A73" s="93"/>
      <c r="B73" s="93"/>
      <c r="C73" s="87"/>
      <c r="D73" s="87"/>
      <c r="E73" s="87"/>
      <c r="F73" s="87"/>
      <c r="G73" s="87"/>
      <c r="H73" s="87"/>
      <c r="I73" s="87"/>
    </row>
    <row r="74" spans="1:9" ht="18.75">
      <c r="A74" s="23" t="s">
        <v>122</v>
      </c>
      <c r="B74" s="137">
        <f>E12</f>
        <v>0</v>
      </c>
      <c r="C74" s="93"/>
      <c r="D74" s="23"/>
      <c r="G74" s="23" t="s">
        <v>121</v>
      </c>
      <c r="H74" s="23">
        <f>I12</f>
        <v>0</v>
      </c>
      <c r="I74" s="22"/>
    </row>
    <row r="75" spans="1:9" ht="18.75">
      <c r="A75" s="23"/>
      <c r="B75" s="24">
        <f>E13</f>
        <v>0</v>
      </c>
      <c r="C75" s="93"/>
      <c r="D75" s="23"/>
      <c r="G75" s="23" t="s">
        <v>121</v>
      </c>
      <c r="H75" s="23">
        <f>I13</f>
        <v>0</v>
      </c>
      <c r="I75" s="22"/>
    </row>
    <row r="76" spans="1:9" ht="18.75">
      <c r="A76" s="23"/>
      <c r="B76" s="24">
        <f>E14</f>
        <v>0</v>
      </c>
      <c r="C76" s="93"/>
      <c r="D76" s="23"/>
      <c r="G76" s="23" t="s">
        <v>121</v>
      </c>
      <c r="H76" s="23">
        <f>I14</f>
        <v>0</v>
      </c>
      <c r="I76" s="22"/>
    </row>
    <row r="77" spans="1:9" ht="18.75">
      <c r="A77" s="23"/>
      <c r="B77" s="24">
        <f>E15</f>
        <v>0</v>
      </c>
      <c r="C77" s="93"/>
      <c r="D77" s="23"/>
      <c r="G77" s="23" t="s">
        <v>121</v>
      </c>
      <c r="H77" s="23">
        <f>I15</f>
        <v>0</v>
      </c>
      <c r="I77" s="22"/>
    </row>
    <row r="79" spans="1:9" ht="18.75">
      <c r="A79" s="23" t="s">
        <v>123</v>
      </c>
      <c r="C79" s="151"/>
      <c r="D79" s="23"/>
      <c r="E79" s="93"/>
      <c r="F79" s="88" t="s">
        <v>79</v>
      </c>
      <c r="G79" s="215"/>
      <c r="H79" s="23"/>
      <c r="I79" s="23"/>
    </row>
    <row r="81" spans="1:9" ht="18.75">
      <c r="A81" s="229" t="s">
        <v>73</v>
      </c>
      <c r="B81" s="229"/>
      <c r="C81" s="229"/>
      <c r="D81" s="229"/>
      <c r="E81" s="229"/>
      <c r="F81" s="229"/>
      <c r="G81" s="229"/>
      <c r="H81" s="229"/>
      <c r="I81" s="229"/>
    </row>
    <row r="82" spans="1:9" ht="18.75">
      <c r="A82" s="168"/>
      <c r="B82" s="168"/>
      <c r="C82" s="168"/>
      <c r="D82" s="168"/>
      <c r="E82" s="168"/>
      <c r="F82" s="168"/>
      <c r="G82" s="168"/>
      <c r="H82" s="168"/>
      <c r="I82" s="168"/>
    </row>
    <row r="83" spans="1:9" ht="40.5" customHeight="1">
      <c r="A83" s="111"/>
      <c r="B83" s="256" t="s">
        <v>74</v>
      </c>
      <c r="C83" s="256"/>
      <c r="D83" s="256"/>
      <c r="E83" s="256"/>
      <c r="F83" s="256"/>
      <c r="G83" s="256"/>
      <c r="H83" s="256"/>
      <c r="I83" s="256"/>
    </row>
    <row r="84" spans="1:9" ht="17.25" customHeight="1">
      <c r="A84" s="169" t="s">
        <v>76</v>
      </c>
      <c r="B84" s="192"/>
      <c r="C84" s="192"/>
      <c r="D84" s="192"/>
      <c r="E84" s="192"/>
      <c r="F84" s="192"/>
      <c r="G84" s="192"/>
      <c r="H84" s="192"/>
      <c r="I84" s="192"/>
    </row>
    <row r="85" spans="1:9" ht="54" customHeight="1">
      <c r="A85" s="111"/>
      <c r="B85" s="256" t="s">
        <v>75</v>
      </c>
      <c r="C85" s="256"/>
      <c r="D85" s="256"/>
      <c r="E85" s="256"/>
      <c r="F85" s="256"/>
      <c r="G85" s="256"/>
      <c r="H85" s="256"/>
      <c r="I85" s="256"/>
    </row>
    <row r="86" spans="1:9" ht="18.75">
      <c r="A86" s="169" t="s">
        <v>76</v>
      </c>
      <c r="B86" s="195"/>
      <c r="C86" s="195"/>
      <c r="D86" s="195"/>
      <c r="E86" s="195"/>
      <c r="F86" s="195"/>
      <c r="G86" s="195"/>
      <c r="H86" s="195"/>
      <c r="I86" s="195"/>
    </row>
    <row r="87" spans="1:9" ht="72" customHeight="1">
      <c r="A87" s="111">
        <v>1</v>
      </c>
      <c r="B87" s="244" t="s">
        <v>208</v>
      </c>
      <c r="C87" s="244"/>
      <c r="D87" s="244"/>
      <c r="E87" s="244"/>
      <c r="F87" s="244"/>
      <c r="G87" s="244"/>
      <c r="H87" s="244"/>
      <c r="I87" s="244"/>
    </row>
    <row r="88" spans="1:9" ht="18.75" customHeight="1">
      <c r="A88" s="247" t="s">
        <v>202</v>
      </c>
      <c r="B88" s="247"/>
      <c r="C88" s="247"/>
      <c r="D88" s="247"/>
      <c r="E88" s="247"/>
      <c r="F88" s="247"/>
      <c r="G88" s="247"/>
      <c r="H88" s="247"/>
      <c r="I88" s="247"/>
    </row>
    <row r="89" spans="1:9" ht="14.25" customHeight="1">
      <c r="A89" s="171"/>
      <c r="B89" s="89"/>
      <c r="C89" s="89"/>
      <c r="D89" s="89"/>
      <c r="E89" s="89"/>
      <c r="F89" s="90"/>
      <c r="G89" s="89"/>
      <c r="H89" s="171"/>
      <c r="I89" s="171"/>
    </row>
    <row r="90" spans="1:9" ht="18.75">
      <c r="A90" s="245" t="s">
        <v>42</v>
      </c>
      <c r="B90" s="245"/>
      <c r="C90" s="245"/>
      <c r="D90" s="245"/>
      <c r="E90" s="245"/>
      <c r="F90" s="245"/>
      <c r="G90" s="245"/>
      <c r="H90" s="245"/>
      <c r="I90" s="245"/>
    </row>
    <row r="91" spans="1:9" ht="14.25" customHeight="1">
      <c r="A91" s="193"/>
      <c r="B91" s="193"/>
      <c r="C91" s="193"/>
      <c r="D91" s="193"/>
      <c r="E91" s="193"/>
      <c r="F91" s="193"/>
      <c r="G91" s="193"/>
      <c r="H91" s="193"/>
      <c r="I91" s="193"/>
    </row>
    <row r="92" spans="1:9" ht="43.5" customHeight="1">
      <c r="A92" s="246" t="s">
        <v>207</v>
      </c>
      <c r="B92" s="246"/>
      <c r="C92" s="246"/>
      <c r="D92" s="246"/>
      <c r="E92" s="246"/>
      <c r="F92" s="246"/>
      <c r="G92" s="246"/>
      <c r="H92" s="246"/>
      <c r="I92" s="246"/>
    </row>
    <row r="93" spans="1:9" ht="29.25" customHeight="1">
      <c r="A93" s="24" t="s">
        <v>99</v>
      </c>
      <c r="B93" s="23"/>
      <c r="C93" s="23"/>
      <c r="D93" s="23"/>
      <c r="E93" s="23"/>
      <c r="F93" s="23"/>
      <c r="G93" s="23"/>
      <c r="H93" s="23"/>
      <c r="I93" s="23"/>
    </row>
    <row r="94" spans="1:9" ht="14.25" customHeight="1">
      <c r="A94" s="23"/>
      <c r="B94" s="23"/>
      <c r="C94" s="23"/>
      <c r="D94" s="23"/>
      <c r="E94" s="23"/>
      <c r="F94" s="23"/>
      <c r="G94" s="23"/>
      <c r="H94" s="23"/>
      <c r="I94" s="23"/>
    </row>
    <row r="95" spans="1:9" ht="18.75">
      <c r="A95" s="245" t="s">
        <v>43</v>
      </c>
      <c r="B95" s="245"/>
      <c r="C95" s="245"/>
      <c r="D95" s="245"/>
      <c r="E95" s="245"/>
      <c r="F95" s="245"/>
      <c r="G95" s="245"/>
      <c r="H95" s="245"/>
      <c r="I95" s="245"/>
    </row>
    <row r="96" spans="1:9" ht="14.25" customHeight="1">
      <c r="A96" s="200"/>
      <c r="B96" s="200"/>
      <c r="C96" s="200"/>
      <c r="D96" s="200"/>
      <c r="E96" s="200"/>
      <c r="F96" s="200"/>
      <c r="G96" s="200"/>
      <c r="H96" s="200"/>
      <c r="I96" s="200"/>
    </row>
    <row r="97" spans="1:9" ht="18.75">
      <c r="A97" s="23" t="s">
        <v>131</v>
      </c>
      <c r="B97" s="23"/>
      <c r="C97" s="23"/>
      <c r="D97" s="23"/>
      <c r="E97" s="23"/>
      <c r="F97" s="23"/>
      <c r="G97" s="23"/>
      <c r="H97" s="23"/>
      <c r="I97" s="23"/>
    </row>
    <row r="98" spans="1:9" ht="18.75">
      <c r="A98" s="241">
        <f>I57</f>
        <v>536.6666666666666</v>
      </c>
      <c r="B98" s="241"/>
      <c r="C98" s="23" t="s">
        <v>44</v>
      </c>
      <c r="D98" s="126"/>
      <c r="F98" s="23"/>
      <c r="G98" s="23"/>
      <c r="H98" s="23"/>
      <c r="I98" s="23"/>
    </row>
    <row r="99" spans="1:9" ht="18.75">
      <c r="A99" s="23" t="s">
        <v>132</v>
      </c>
      <c r="B99" s="23"/>
      <c r="C99" s="241">
        <f>I59</f>
        <v>0</v>
      </c>
      <c r="D99" s="241"/>
      <c r="E99" s="23" t="s">
        <v>87</v>
      </c>
      <c r="F99" s="23"/>
      <c r="G99" s="23"/>
      <c r="H99" s="23"/>
      <c r="I99" s="23"/>
    </row>
    <row r="100" spans="1:9" ht="18.75">
      <c r="A100" s="23"/>
      <c r="B100" s="23"/>
      <c r="C100" s="91"/>
      <c r="D100" s="23"/>
      <c r="E100" s="23"/>
      <c r="F100" s="23"/>
      <c r="G100" s="23"/>
      <c r="H100" s="23"/>
      <c r="I100" s="23"/>
    </row>
    <row r="101" spans="1:9" ht="18.75">
      <c r="A101" s="23" t="s">
        <v>45</v>
      </c>
      <c r="B101" s="242"/>
      <c r="C101" s="242"/>
      <c r="D101" s="23"/>
      <c r="E101" s="23"/>
      <c r="F101" s="23"/>
      <c r="G101" s="23"/>
      <c r="H101" s="23"/>
      <c r="I101" s="23"/>
    </row>
    <row r="102" spans="1:9" ht="18.75">
      <c r="A102" s="23"/>
      <c r="B102" s="172"/>
      <c r="C102" s="172"/>
      <c r="D102" s="23"/>
      <c r="E102" s="23"/>
      <c r="F102" s="88" t="s">
        <v>133</v>
      </c>
      <c r="G102" s="24">
        <f>C79</f>
        <v>0</v>
      </c>
      <c r="H102" s="23"/>
      <c r="I102" s="23"/>
    </row>
    <row r="103" spans="1:9" ht="18.75">
      <c r="A103" s="23"/>
      <c r="B103" s="23"/>
      <c r="C103" s="23"/>
      <c r="D103" s="23"/>
      <c r="E103" s="93"/>
      <c r="F103" s="93"/>
      <c r="H103" s="23"/>
      <c r="I103" s="23"/>
    </row>
    <row r="104" spans="1:9" ht="32.25" customHeight="1">
      <c r="A104" s="25" t="s">
        <v>46</v>
      </c>
      <c r="B104" s="18"/>
      <c r="C104" s="18"/>
      <c r="D104" s="18"/>
      <c r="E104" s="18"/>
      <c r="F104" s="18"/>
      <c r="G104" s="18"/>
      <c r="H104" s="18"/>
      <c r="I104" s="18"/>
    </row>
    <row r="105" spans="1:9" ht="15.75">
      <c r="A105" s="183" t="s">
        <v>189</v>
      </c>
      <c r="B105" s="14" t="s">
        <v>188</v>
      </c>
      <c r="C105" s="22"/>
      <c r="D105" s="22"/>
      <c r="E105" s="22"/>
      <c r="F105" s="22"/>
      <c r="G105" s="22"/>
      <c r="H105" s="18"/>
      <c r="I105" s="18"/>
    </row>
    <row r="106" spans="1:9" ht="15.75">
      <c r="A106" s="183" t="s">
        <v>189</v>
      </c>
      <c r="B106" s="14" t="s">
        <v>190</v>
      </c>
      <c r="C106" s="22"/>
      <c r="D106" s="22"/>
      <c r="E106" s="22"/>
      <c r="F106" s="22"/>
      <c r="G106" s="22"/>
      <c r="H106" s="18"/>
      <c r="I106" s="18"/>
    </row>
    <row r="107" spans="1:9" ht="15.75">
      <c r="A107" s="183" t="s">
        <v>189</v>
      </c>
      <c r="B107" s="14" t="s">
        <v>191</v>
      </c>
      <c r="C107" s="22"/>
      <c r="D107" s="22"/>
      <c r="E107" s="22"/>
      <c r="F107" s="22"/>
      <c r="G107" s="22"/>
      <c r="H107" s="18"/>
      <c r="I107" s="18"/>
    </row>
    <row r="108" spans="1:9" ht="15.75">
      <c r="A108" s="183" t="s">
        <v>189</v>
      </c>
      <c r="B108" s="14" t="s">
        <v>192</v>
      </c>
      <c r="C108" s="22"/>
      <c r="D108" s="22"/>
      <c r="E108" s="22"/>
      <c r="F108" s="22"/>
      <c r="G108" s="22"/>
      <c r="H108" s="18"/>
      <c r="I108" s="18"/>
    </row>
    <row r="109" spans="1:9" ht="15.75">
      <c r="A109" s="183" t="s">
        <v>189</v>
      </c>
      <c r="B109" s="14" t="s">
        <v>193</v>
      </c>
      <c r="C109" s="22"/>
      <c r="D109" s="22"/>
      <c r="E109" s="22"/>
      <c r="F109" s="22"/>
      <c r="G109" s="22"/>
      <c r="H109" s="18"/>
      <c r="I109" s="18"/>
    </row>
    <row r="110" spans="1:9" ht="15.75">
      <c r="A110" s="183" t="s">
        <v>189</v>
      </c>
      <c r="B110" s="14" t="s">
        <v>194</v>
      </c>
      <c r="C110" s="22"/>
      <c r="D110" s="22"/>
      <c r="E110" s="22"/>
      <c r="F110" s="22"/>
      <c r="G110" s="22"/>
      <c r="H110" s="18"/>
      <c r="I110" s="18"/>
    </row>
    <row r="111" spans="1:9" ht="15.75">
      <c r="A111" s="183" t="s">
        <v>189</v>
      </c>
      <c r="B111" s="14" t="s">
        <v>195</v>
      </c>
      <c r="C111" s="22"/>
      <c r="D111" s="22"/>
      <c r="E111" s="22"/>
      <c r="F111" s="22"/>
      <c r="G111" s="22"/>
      <c r="H111" s="18"/>
      <c r="I111" s="18"/>
    </row>
    <row r="112" spans="1:9" ht="15.75">
      <c r="A112" s="183" t="s">
        <v>189</v>
      </c>
      <c r="B112" s="14" t="s">
        <v>196</v>
      </c>
      <c r="C112" s="22"/>
      <c r="D112" s="22"/>
      <c r="E112" s="22"/>
      <c r="F112" s="22"/>
      <c r="G112" s="22"/>
      <c r="H112" s="18"/>
      <c r="I112" s="18"/>
    </row>
    <row r="113" spans="1:9" ht="15.75">
      <c r="A113" s="183" t="s">
        <v>189</v>
      </c>
      <c r="B113" s="14" t="s">
        <v>197</v>
      </c>
      <c r="C113" s="22"/>
      <c r="D113" s="22"/>
      <c r="E113" s="22"/>
      <c r="F113" s="22"/>
      <c r="G113" s="22"/>
      <c r="H113" s="18"/>
      <c r="I113" s="18"/>
    </row>
    <row r="114" spans="1:9" ht="15.75">
      <c r="A114" s="183" t="s">
        <v>189</v>
      </c>
      <c r="B114" s="14" t="s">
        <v>198</v>
      </c>
      <c r="C114" s="22"/>
      <c r="D114" s="22"/>
      <c r="E114" s="22"/>
      <c r="F114" s="22"/>
      <c r="G114" s="22"/>
      <c r="H114" s="18"/>
      <c r="I114" s="18"/>
    </row>
    <row r="115" spans="1:9" ht="15.75">
      <c r="A115" s="14"/>
      <c r="B115" s="22"/>
      <c r="C115" s="22"/>
      <c r="D115" s="22"/>
      <c r="E115" s="22"/>
      <c r="F115" s="22"/>
      <c r="G115" s="22"/>
      <c r="H115" s="18"/>
      <c r="I115" s="18"/>
    </row>
    <row r="116" spans="1:9" ht="15">
      <c r="A116" s="13"/>
      <c r="B116" s="18"/>
      <c r="C116" s="18"/>
      <c r="D116" s="18"/>
      <c r="E116" s="18"/>
      <c r="F116" s="18"/>
      <c r="G116" s="18"/>
      <c r="H116" s="18"/>
      <c r="I116" s="18"/>
    </row>
    <row r="117" spans="1:9" ht="18.75">
      <c r="A117" s="92" t="s">
        <v>47</v>
      </c>
      <c r="B117" s="23"/>
      <c r="C117" s="23"/>
      <c r="D117" s="23"/>
      <c r="E117" s="23"/>
      <c r="F117" s="23"/>
      <c r="G117" s="23"/>
      <c r="H117" s="23"/>
      <c r="I117" s="23"/>
    </row>
    <row r="118" spans="1:9" ht="18.75">
      <c r="A118" s="93" t="s">
        <v>48</v>
      </c>
      <c r="B118" s="94">
        <f>C79</f>
        <v>0</v>
      </c>
      <c r="C118" s="93"/>
      <c r="D118" s="93"/>
      <c r="E118" s="93"/>
      <c r="F118" s="23"/>
      <c r="G118" s="23" t="s">
        <v>49</v>
      </c>
      <c r="H118" s="184"/>
      <c r="I118" s="23"/>
    </row>
    <row r="119" spans="1:9" ht="18.75">
      <c r="A119" s="23"/>
      <c r="B119" s="23"/>
      <c r="C119" s="23"/>
      <c r="D119" s="23"/>
      <c r="E119" s="23"/>
      <c r="F119" s="23"/>
      <c r="G119" s="23"/>
      <c r="H119" s="23"/>
      <c r="I119" s="23"/>
    </row>
    <row r="120" spans="1:9" ht="18.75">
      <c r="A120" s="23" t="s">
        <v>50</v>
      </c>
      <c r="B120" s="184"/>
      <c r="C120" s="23"/>
      <c r="D120" s="23"/>
      <c r="E120" s="23"/>
      <c r="F120" s="23"/>
      <c r="G120" s="23" t="s">
        <v>206</v>
      </c>
      <c r="H120" s="184"/>
      <c r="I120" s="23"/>
    </row>
    <row r="121" spans="1:9" ht="18.75">
      <c r="A121" s="23"/>
      <c r="B121" s="23"/>
      <c r="C121" s="23"/>
      <c r="D121" s="23"/>
      <c r="E121" s="23"/>
      <c r="F121" s="23"/>
      <c r="I121" s="23"/>
    </row>
    <row r="122" spans="1:9" ht="18.75">
      <c r="A122" s="23" t="s">
        <v>210</v>
      </c>
      <c r="B122" s="184"/>
      <c r="C122" s="152"/>
      <c r="D122" s="152"/>
      <c r="E122" s="152"/>
      <c r="F122" s="152"/>
      <c r="G122" s="23" t="s">
        <v>109</v>
      </c>
      <c r="H122" s="184"/>
      <c r="I122" s="94"/>
    </row>
    <row r="123" spans="1:9" ht="18.75">
      <c r="A123" s="93"/>
      <c r="B123" s="23"/>
      <c r="C123" s="23"/>
      <c r="D123" s="23"/>
      <c r="E123" s="23"/>
      <c r="F123" s="23"/>
      <c r="G123" s="23"/>
      <c r="H123" s="23"/>
      <c r="I123" s="23"/>
    </row>
    <row r="124" spans="1:9" ht="18.75">
      <c r="A124" s="23" t="s">
        <v>205</v>
      </c>
      <c r="B124" s="184"/>
      <c r="C124" s="23"/>
      <c r="D124" s="23"/>
      <c r="E124" s="23"/>
      <c r="F124" s="23"/>
      <c r="G124" s="23" t="s">
        <v>51</v>
      </c>
      <c r="H124" s="151"/>
      <c r="I124" s="23"/>
    </row>
    <row r="125" spans="1:9" ht="15">
      <c r="A125" s="18"/>
      <c r="B125" s="18"/>
      <c r="C125" s="18"/>
      <c r="D125" s="18"/>
      <c r="E125" s="18"/>
      <c r="F125" s="18"/>
      <c r="G125" s="18"/>
      <c r="H125" s="18"/>
      <c r="I125" s="18"/>
    </row>
    <row r="126" spans="1:9" ht="15">
      <c r="A126" s="8"/>
      <c r="B126" s="8"/>
      <c r="C126" s="8"/>
      <c r="D126" s="8"/>
      <c r="E126" s="8"/>
      <c r="F126" s="8"/>
      <c r="G126" s="8"/>
      <c r="H126" s="8"/>
      <c r="I126" s="8"/>
    </row>
    <row r="127" spans="1:9" ht="18.75">
      <c r="A127" s="194" t="s">
        <v>52</v>
      </c>
      <c r="B127" s="194">
        <f>A12</f>
        <v>0</v>
      </c>
      <c r="C127" s="103" t="s">
        <v>22</v>
      </c>
      <c r="D127" s="93"/>
      <c r="E127" s="93"/>
      <c r="F127" s="173"/>
      <c r="G127" s="194" t="s">
        <v>52</v>
      </c>
      <c r="H127" s="194">
        <f>A15</f>
        <v>0</v>
      </c>
      <c r="I127" s="103" t="s">
        <v>53</v>
      </c>
    </row>
    <row r="128" spans="1:9" ht="18.75">
      <c r="A128" s="93"/>
      <c r="B128" s="93"/>
      <c r="C128" s="93"/>
      <c r="D128" s="93"/>
      <c r="E128" s="93"/>
      <c r="F128" s="173"/>
      <c r="G128" s="194" t="s">
        <v>52</v>
      </c>
      <c r="H128" s="194">
        <f>H72</f>
        <v>0</v>
      </c>
      <c r="I128" s="104" t="s">
        <v>77</v>
      </c>
    </row>
    <row r="129" spans="1:9" ht="18.75">
      <c r="A129" s="93"/>
      <c r="B129" s="93"/>
      <c r="C129" s="93"/>
      <c r="D129" s="93"/>
      <c r="E129" s="93"/>
      <c r="F129" s="93"/>
      <c r="G129" s="93"/>
      <c r="H129" s="93"/>
      <c r="I129" s="93"/>
    </row>
    <row r="130" spans="1:9" ht="20.25">
      <c r="A130" s="243" t="s">
        <v>0</v>
      </c>
      <c r="B130" s="243"/>
      <c r="C130" s="243"/>
      <c r="D130" s="243"/>
      <c r="E130" s="243"/>
      <c r="F130" s="243"/>
      <c r="G130" s="243"/>
      <c r="H130" s="243"/>
      <c r="I130" s="243"/>
    </row>
    <row r="131" spans="1:9" ht="20.25">
      <c r="A131" s="243" t="str">
        <f>IF(A25=2,"IN COMPOSIZIONE COLLEGIALE",IF(A25=1,"MONOCRATICO"))</f>
        <v>IN COMPOSIZIONE COLLEGIALE</v>
      </c>
      <c r="B131" s="243"/>
      <c r="C131" s="243"/>
      <c r="D131" s="243"/>
      <c r="E131" s="243"/>
      <c r="F131" s="243"/>
      <c r="G131" s="243"/>
      <c r="H131" s="243"/>
      <c r="I131" s="243"/>
    </row>
    <row r="132" spans="1:9" ht="20.25">
      <c r="A132" s="222"/>
      <c r="B132" s="222"/>
      <c r="C132" s="222"/>
      <c r="D132" s="222"/>
      <c r="E132" s="222"/>
      <c r="F132" s="222"/>
      <c r="G132" s="222"/>
      <c r="H132" s="222"/>
      <c r="I132" s="222"/>
    </row>
    <row r="133" spans="1:9" ht="27.75" customHeight="1">
      <c r="A133" s="243" t="s">
        <v>54</v>
      </c>
      <c r="B133" s="243"/>
      <c r="C133" s="243"/>
      <c r="D133" s="243"/>
      <c r="E133" s="243"/>
      <c r="F133" s="243"/>
      <c r="G133" s="243"/>
      <c r="H133" s="243"/>
      <c r="I133" s="243"/>
    </row>
    <row r="134" spans="1:9" ht="27.75" customHeight="1">
      <c r="A134" s="222"/>
      <c r="B134" s="222"/>
      <c r="C134" s="222"/>
      <c r="D134" s="222"/>
      <c r="E134" s="222"/>
      <c r="F134" s="222"/>
      <c r="G134" s="222"/>
      <c r="H134" s="222"/>
      <c r="I134" s="222"/>
    </row>
    <row r="135" spans="1:9" ht="15">
      <c r="A135" s="13"/>
      <c r="B135" s="13"/>
      <c r="C135" s="13"/>
      <c r="D135" s="13"/>
      <c r="E135" s="13"/>
      <c r="F135" s="13"/>
      <c r="G135" s="13"/>
      <c r="H135" s="13"/>
      <c r="I135" s="13"/>
    </row>
    <row r="136" spans="1:9" ht="18.75">
      <c r="A136" s="93" t="s">
        <v>78</v>
      </c>
      <c r="B136" s="105">
        <f>F67</f>
        <v>0</v>
      </c>
      <c r="C136" s="93"/>
      <c r="D136" s="93"/>
      <c r="E136" s="93"/>
      <c r="F136" s="93"/>
      <c r="G136" s="93"/>
      <c r="H136" s="93"/>
      <c r="I136" s="93"/>
    </row>
    <row r="137" spans="1:9" ht="18.75">
      <c r="A137" s="93" t="s">
        <v>124</v>
      </c>
      <c r="B137" s="93"/>
      <c r="C137" s="93"/>
      <c r="D137" s="93"/>
      <c r="E137" s="93"/>
      <c r="F137" s="93"/>
      <c r="H137" s="117">
        <f>C79</f>
        <v>0</v>
      </c>
      <c r="I137" s="93"/>
    </row>
    <row r="138" spans="1:9" ht="18.75">
      <c r="A138" s="93"/>
      <c r="B138" s="93"/>
      <c r="C138" s="93"/>
      <c r="D138" s="93"/>
      <c r="E138" s="93"/>
      <c r="F138" s="93"/>
      <c r="G138" s="93"/>
      <c r="H138" s="93"/>
      <c r="I138" s="93"/>
    </row>
    <row r="139" spans="1:8" ht="18.75">
      <c r="A139" s="93" t="s">
        <v>114</v>
      </c>
      <c r="B139" s="93"/>
      <c r="C139" s="106">
        <f>E12</f>
        <v>0</v>
      </c>
      <c r="D139" s="107"/>
      <c r="E139" s="107"/>
      <c r="F139" s="154"/>
      <c r="G139" s="24">
        <f>G36</f>
        <v>0</v>
      </c>
      <c r="H139" s="23" t="s">
        <v>3</v>
      </c>
    </row>
    <row r="140" spans="1:8" ht="18.75">
      <c r="A140" s="93"/>
      <c r="B140" s="93"/>
      <c r="C140" s="223"/>
      <c r="D140" s="93"/>
      <c r="E140" s="93"/>
      <c r="F140" s="3"/>
      <c r="G140" s="24"/>
      <c r="H140" s="23"/>
    </row>
    <row r="141" spans="1:9" ht="24.75" customHeight="1">
      <c r="A141" s="229" t="s">
        <v>82</v>
      </c>
      <c r="B141" s="229"/>
      <c r="C141" s="229"/>
      <c r="D141" s="229"/>
      <c r="E141" s="229"/>
      <c r="F141" s="229"/>
      <c r="G141" s="229"/>
      <c r="H141" s="229"/>
      <c r="I141" s="229"/>
    </row>
    <row r="142" spans="1:9" ht="18" customHeight="1">
      <c r="A142" s="234" t="s">
        <v>81</v>
      </c>
      <c r="B142" s="234"/>
      <c r="C142" s="196"/>
      <c r="D142" s="196"/>
      <c r="E142" s="196"/>
      <c r="F142" s="196"/>
      <c r="G142" s="196"/>
      <c r="H142" s="196"/>
      <c r="I142" s="196"/>
    </row>
    <row r="143" spans="1:9" ht="75" customHeight="1">
      <c r="A143" s="235" t="str">
        <f>IF(A83=1,B83,IF(A85=1,B85,IF(A87=1,B87)))</f>
        <v>difensore nominato dall’ufficio che ha inutilmente esperito le procedure per il recupero dei crediti professionali nei confronti del proprio assistito  (ipotesi ex art. 116 D.P.R. 115/2002), ovvero di persona indagata/imputata decretata “irreperibile” (ipotesi ex art. 117 D.P.R. 115/2002) o di fatto irreperibile, ovvero di collaboratore di giustizia (ipotesi ex art. 115 D.P.R. 115/2002)</v>
      </c>
      <c r="B143" s="235"/>
      <c r="C143" s="235"/>
      <c r="D143" s="235"/>
      <c r="E143" s="235"/>
      <c r="F143" s="235"/>
      <c r="G143" s="235"/>
      <c r="H143" s="235"/>
      <c r="I143" s="235"/>
    </row>
    <row r="144" spans="1:9" ht="24.75" customHeight="1">
      <c r="A144" s="229" t="s">
        <v>80</v>
      </c>
      <c r="B144" s="229"/>
      <c r="C144" s="229"/>
      <c r="D144" s="229"/>
      <c r="E144" s="229"/>
      <c r="F144" s="229"/>
      <c r="G144" s="229"/>
      <c r="H144" s="229"/>
      <c r="I144" s="229"/>
    </row>
    <row r="145" spans="1:9" ht="66" customHeight="1">
      <c r="A145" s="232" t="s">
        <v>83</v>
      </c>
      <c r="B145" s="232"/>
      <c r="C145" s="232"/>
      <c r="D145" s="232"/>
      <c r="E145" s="232"/>
      <c r="F145" s="232"/>
      <c r="G145" s="232"/>
      <c r="H145" s="232"/>
      <c r="I145" s="232"/>
    </row>
    <row r="146" spans="1:9" ht="68.25" customHeight="1">
      <c r="A146" s="232" t="s">
        <v>209</v>
      </c>
      <c r="B146" s="232"/>
      <c r="C146" s="232"/>
      <c r="D146" s="232"/>
      <c r="E146" s="232"/>
      <c r="F146" s="232"/>
      <c r="G146" s="232"/>
      <c r="H146" s="232"/>
      <c r="I146" s="232"/>
    </row>
    <row r="147" spans="1:9" ht="36" customHeight="1">
      <c r="A147" s="232" t="s">
        <v>85</v>
      </c>
      <c r="B147" s="232"/>
      <c r="C147" s="232"/>
      <c r="D147" s="232"/>
      <c r="E147" s="232"/>
      <c r="F147" s="232"/>
      <c r="G147" s="232"/>
      <c r="H147" s="232"/>
      <c r="I147" s="232"/>
    </row>
    <row r="148" spans="1:9" ht="20.25" customHeight="1">
      <c r="A148" s="232" t="s">
        <v>84</v>
      </c>
      <c r="B148" s="232"/>
      <c r="C148" s="232"/>
      <c r="D148" s="232"/>
      <c r="E148" s="232"/>
      <c r="F148" s="232"/>
      <c r="G148" s="232"/>
      <c r="H148" s="232"/>
      <c r="I148" s="232"/>
    </row>
    <row r="149" spans="1:9" ht="22.5" customHeight="1">
      <c r="A149" s="229" t="s">
        <v>86</v>
      </c>
      <c r="B149" s="229"/>
      <c r="C149" s="229"/>
      <c r="D149" s="229"/>
      <c r="E149" s="229"/>
      <c r="F149" s="229"/>
      <c r="G149" s="229"/>
      <c r="H149" s="229"/>
      <c r="I149" s="229"/>
    </row>
    <row r="150" spans="1:9" ht="25.5" customHeight="1">
      <c r="A150" s="93" t="s">
        <v>125</v>
      </c>
      <c r="B150" s="167"/>
      <c r="D150" s="93">
        <f>C79</f>
        <v>0</v>
      </c>
      <c r="E150" s="93"/>
      <c r="F150" s="93"/>
      <c r="G150" s="239" t="s">
        <v>199</v>
      </c>
      <c r="H150" s="239"/>
      <c r="I150" s="199">
        <f>I57</f>
        <v>536.6666666666666</v>
      </c>
    </row>
    <row r="151" spans="1:9" ht="18.75">
      <c r="A151" s="127" t="s">
        <v>134</v>
      </c>
      <c r="B151" s="93"/>
      <c r="C151" s="93"/>
      <c r="D151" s="93"/>
      <c r="E151" s="93"/>
      <c r="F151" s="93"/>
      <c r="G151" s="186"/>
      <c r="I151" s="93"/>
    </row>
    <row r="152" spans="1:9" ht="18.75">
      <c r="A152" s="93" t="s">
        <v>200</v>
      </c>
      <c r="B152" s="93"/>
      <c r="C152" s="240">
        <f>I59</f>
        <v>0</v>
      </c>
      <c r="D152" s="240"/>
      <c r="E152" s="127" t="s">
        <v>135</v>
      </c>
      <c r="F152" s="93"/>
      <c r="G152" s="186"/>
      <c r="I152" s="93"/>
    </row>
    <row r="153" spans="1:9" ht="18.75">
      <c r="A153" s="93"/>
      <c r="B153" s="93"/>
      <c r="C153" s="93"/>
      <c r="D153" s="93"/>
      <c r="E153" s="167"/>
      <c r="F153" s="93"/>
      <c r="G153" s="93"/>
      <c r="H153" s="93"/>
      <c r="I153" s="93"/>
    </row>
    <row r="154" spans="1:9" ht="21" customHeight="1">
      <c r="A154" s="233" t="s">
        <v>115</v>
      </c>
      <c r="B154" s="233"/>
      <c r="C154" s="233"/>
      <c r="D154" s="233"/>
      <c r="E154" s="233"/>
      <c r="F154" s="233"/>
      <c r="G154" s="233"/>
      <c r="H154" s="233"/>
      <c r="I154" s="233"/>
    </row>
    <row r="155" spans="1:9" ht="42" customHeight="1">
      <c r="A155" s="233" t="s">
        <v>88</v>
      </c>
      <c r="B155" s="233"/>
      <c r="C155" s="233"/>
      <c r="D155" s="233"/>
      <c r="E155" s="233"/>
      <c r="F155" s="233"/>
      <c r="G155" s="233"/>
      <c r="H155" s="233"/>
      <c r="I155" s="233"/>
    </row>
    <row r="156" spans="1:9" ht="39.75" customHeight="1">
      <c r="A156" s="233" t="s">
        <v>89</v>
      </c>
      <c r="B156" s="233"/>
      <c r="C156" s="233"/>
      <c r="D156" s="233"/>
      <c r="E156" s="233"/>
      <c r="F156" s="233"/>
      <c r="G156" s="233"/>
      <c r="H156" s="233"/>
      <c r="I156" s="233"/>
    </row>
    <row r="157" spans="1:9" ht="24.75" customHeight="1">
      <c r="A157" s="93" t="s">
        <v>55</v>
      </c>
      <c r="B157" s="93"/>
      <c r="C157" s="93"/>
      <c r="D157" s="93"/>
      <c r="E157" s="93"/>
      <c r="F157" s="93"/>
      <c r="G157" s="93"/>
      <c r="H157" s="93"/>
      <c r="I157" s="93"/>
    </row>
    <row r="158" spans="1:9" ht="18.75">
      <c r="A158" s="93"/>
      <c r="B158" s="93"/>
      <c r="C158" s="93"/>
      <c r="D158" s="93"/>
      <c r="E158" s="93"/>
      <c r="F158" s="167"/>
      <c r="G158" s="167"/>
      <c r="H158" s="93" t="s">
        <v>56</v>
      </c>
      <c r="I158" s="93"/>
    </row>
    <row r="159" spans="1:9" ht="17.25" customHeight="1">
      <c r="A159" s="167"/>
      <c r="B159" s="167"/>
      <c r="C159" s="167"/>
      <c r="D159" s="167"/>
      <c r="E159" s="93"/>
      <c r="F159" s="167"/>
      <c r="G159" s="93"/>
      <c r="H159" s="93"/>
      <c r="I159" s="93"/>
    </row>
    <row r="160" spans="1:9" ht="18.75">
      <c r="A160" s="93" t="s">
        <v>112</v>
      </c>
      <c r="B160" s="93"/>
      <c r="C160" s="93"/>
      <c r="D160" s="93"/>
      <c r="E160" s="93"/>
      <c r="F160" s="93"/>
      <c r="G160" s="93"/>
      <c r="H160" s="93"/>
      <c r="I160" s="93"/>
    </row>
    <row r="161" spans="1:9" ht="18.75">
      <c r="A161" s="93" t="s">
        <v>76</v>
      </c>
      <c r="B161" s="93"/>
      <c r="C161" s="93"/>
      <c r="D161" s="93"/>
      <c r="E161" s="93"/>
      <c r="F161" s="93"/>
      <c r="G161" s="93"/>
      <c r="H161" s="93"/>
      <c r="I161" s="93"/>
    </row>
    <row r="162" spans="1:9" ht="18.75">
      <c r="A162" s="93" t="s">
        <v>90</v>
      </c>
      <c r="B162" s="93"/>
      <c r="C162" s="93"/>
      <c r="D162" s="93"/>
      <c r="E162" s="93"/>
      <c r="F162" s="93"/>
      <c r="G162" s="93"/>
      <c r="H162" s="93"/>
      <c r="I162" s="93"/>
    </row>
    <row r="163" spans="1:9" ht="18.75">
      <c r="A163" s="108"/>
      <c r="B163" s="108"/>
      <c r="C163" s="108"/>
      <c r="D163" s="108"/>
      <c r="E163" s="108"/>
      <c r="F163" s="108"/>
      <c r="G163" s="167"/>
      <c r="H163" s="104" t="s">
        <v>57</v>
      </c>
      <c r="I163" s="108"/>
    </row>
    <row r="164" spans="1:9" ht="44.25" customHeight="1">
      <c r="A164" s="10"/>
      <c r="B164" s="9"/>
      <c r="C164" s="9"/>
      <c r="D164" s="9"/>
      <c r="E164" s="9"/>
      <c r="F164" s="9"/>
      <c r="G164" s="17"/>
      <c r="H164" s="17"/>
      <c r="I164" s="9"/>
    </row>
    <row r="165" spans="1:9" ht="23.25" customHeight="1">
      <c r="A165" s="236" t="s">
        <v>91</v>
      </c>
      <c r="B165" s="237"/>
      <c r="C165" s="237"/>
      <c r="D165" s="237"/>
      <c r="E165" s="237"/>
      <c r="F165" s="237"/>
      <c r="G165" s="237"/>
      <c r="H165" s="237"/>
      <c r="I165" s="238"/>
    </row>
    <row r="166" spans="1:9" ht="18.75">
      <c r="A166" s="109" t="s">
        <v>92</v>
      </c>
      <c r="B166" s="93"/>
      <c r="C166" s="93"/>
      <c r="D166" s="93"/>
      <c r="E166" s="93"/>
      <c r="F166" s="93"/>
      <c r="G166" s="93"/>
      <c r="H166" s="93"/>
      <c r="I166" s="110"/>
    </row>
    <row r="167" spans="1:9" ht="19.5" customHeight="1">
      <c r="A167" s="175" t="s">
        <v>110</v>
      </c>
      <c r="B167" s="93"/>
      <c r="C167" s="93"/>
      <c r="D167" s="93"/>
      <c r="E167" s="93"/>
      <c r="F167" s="93"/>
      <c r="G167" s="93"/>
      <c r="H167" s="93"/>
      <c r="I167" s="110"/>
    </row>
    <row r="168" spans="1:9" ht="23.25" customHeight="1">
      <c r="A168" s="175" t="s">
        <v>111</v>
      </c>
      <c r="B168" s="93"/>
      <c r="C168" s="93"/>
      <c r="D168" s="93"/>
      <c r="E168" s="93"/>
      <c r="F168" s="93"/>
      <c r="G168" s="93"/>
      <c r="H168" s="93"/>
      <c r="I168" s="110"/>
    </row>
    <row r="169" spans="1:9" ht="18.75">
      <c r="A169" s="225" t="s">
        <v>93</v>
      </c>
      <c r="B169" s="226"/>
      <c r="C169" s="226"/>
      <c r="D169" s="226"/>
      <c r="E169" s="226"/>
      <c r="F169" s="226"/>
      <c r="G169" s="226"/>
      <c r="H169" s="226"/>
      <c r="I169" s="227"/>
    </row>
    <row r="170" spans="1:9" ht="18.75">
      <c r="A170" s="228" t="s">
        <v>42</v>
      </c>
      <c r="B170" s="229"/>
      <c r="C170" s="229"/>
      <c r="D170" s="229"/>
      <c r="E170" s="229"/>
      <c r="F170" s="229"/>
      <c r="G170" s="229"/>
      <c r="H170" s="229"/>
      <c r="I170" s="230"/>
    </row>
    <row r="171" spans="1:9" ht="18.75">
      <c r="A171" s="109" t="s">
        <v>98</v>
      </c>
      <c r="B171" s="93"/>
      <c r="C171" s="93"/>
      <c r="D171" s="93"/>
      <c r="E171" s="93"/>
      <c r="F171" s="93"/>
      <c r="G171" s="93"/>
      <c r="H171" s="93"/>
      <c r="I171" s="110"/>
    </row>
    <row r="172" spans="1:9" ht="18.75">
      <c r="A172" s="109"/>
      <c r="B172" s="93"/>
      <c r="C172" s="93"/>
      <c r="D172" s="93"/>
      <c r="E172" s="93"/>
      <c r="F172" s="93"/>
      <c r="G172" s="93"/>
      <c r="H172" s="93"/>
      <c r="I172" s="110"/>
    </row>
    <row r="173" spans="1:9" ht="18.75">
      <c r="A173" s="109" t="s">
        <v>94</v>
      </c>
      <c r="B173" s="93"/>
      <c r="C173" s="93"/>
      <c r="D173" s="93"/>
      <c r="E173" s="93"/>
      <c r="F173" s="93"/>
      <c r="G173" s="93"/>
      <c r="H173" s="93"/>
      <c r="I173" s="110"/>
    </row>
    <row r="174" spans="1:9" ht="18.75">
      <c r="A174" s="176"/>
      <c r="B174" s="107"/>
      <c r="C174" s="107"/>
      <c r="D174" s="107"/>
      <c r="E174" s="107"/>
      <c r="F174" s="107"/>
      <c r="G174" s="107"/>
      <c r="H174" s="107" t="s">
        <v>95</v>
      </c>
      <c r="I174" s="177"/>
    </row>
    <row r="175" spans="1:9" ht="63" customHeight="1">
      <c r="A175" s="173"/>
      <c r="B175" s="173"/>
      <c r="C175" s="173"/>
      <c r="D175" s="173"/>
      <c r="E175" s="173"/>
      <c r="F175" s="173"/>
      <c r="G175" s="173"/>
      <c r="H175" s="173"/>
      <c r="I175" s="173"/>
    </row>
    <row r="176" spans="1:9" ht="18.75">
      <c r="A176" s="231" t="s">
        <v>96</v>
      </c>
      <c r="B176" s="231"/>
      <c r="C176" s="231"/>
      <c r="D176" s="231"/>
      <c r="E176" s="231"/>
      <c r="F176" s="231"/>
      <c r="G176" s="231"/>
      <c r="H176" s="231"/>
      <c r="I176" s="231"/>
    </row>
    <row r="177" spans="1:9" ht="18.75">
      <c r="A177" s="178"/>
      <c r="B177" s="179"/>
      <c r="C177" s="179"/>
      <c r="D177" s="179"/>
      <c r="E177" s="179"/>
      <c r="F177" s="179"/>
      <c r="G177" s="179"/>
      <c r="H177" s="179"/>
      <c r="I177" s="180"/>
    </row>
    <row r="178" spans="1:9" ht="18.75">
      <c r="A178" s="181" t="s">
        <v>97</v>
      </c>
      <c r="B178" s="93"/>
      <c r="C178" s="93"/>
      <c r="D178" s="93"/>
      <c r="E178" s="93"/>
      <c r="F178" s="93"/>
      <c r="G178" s="93"/>
      <c r="H178" s="93"/>
      <c r="I178" s="110"/>
    </row>
    <row r="179" spans="1:9" ht="18.75">
      <c r="A179" s="109"/>
      <c r="B179" s="93"/>
      <c r="C179" s="93"/>
      <c r="D179" s="93"/>
      <c r="E179" s="93"/>
      <c r="F179" s="93"/>
      <c r="G179" s="93"/>
      <c r="H179" s="93"/>
      <c r="I179" s="110"/>
    </row>
    <row r="180" spans="1:9" ht="18.75">
      <c r="A180" s="109" t="s">
        <v>94</v>
      </c>
      <c r="B180" s="93"/>
      <c r="C180" s="93"/>
      <c r="D180" s="93"/>
      <c r="E180" s="93"/>
      <c r="F180" s="93"/>
      <c r="G180" s="93"/>
      <c r="H180" s="93"/>
      <c r="I180" s="110"/>
    </row>
    <row r="181" spans="1:9" ht="18.75">
      <c r="A181" s="176"/>
      <c r="B181" s="107"/>
      <c r="C181" s="107"/>
      <c r="D181" s="107"/>
      <c r="E181" s="107"/>
      <c r="F181" s="107"/>
      <c r="G181" s="107"/>
      <c r="H181" s="107" t="s">
        <v>95</v>
      </c>
      <c r="I181" s="177"/>
    </row>
    <row r="182" spans="1:9" ht="18.75">
      <c r="A182" s="173"/>
      <c r="B182" s="173"/>
      <c r="C182" s="173"/>
      <c r="D182" s="173"/>
      <c r="E182" s="173"/>
      <c r="F182" s="173"/>
      <c r="G182" s="173"/>
      <c r="H182" s="173"/>
      <c r="I182" s="173"/>
    </row>
    <row r="183" spans="1:9" ht="15">
      <c r="A183" s="157"/>
      <c r="B183" s="157"/>
      <c r="C183" s="157"/>
      <c r="D183" s="157"/>
      <c r="E183" s="157"/>
      <c r="F183" s="157"/>
      <c r="G183" s="157"/>
      <c r="H183" s="157"/>
      <c r="I183" s="157"/>
    </row>
  </sheetData>
  <sheetProtection password="83AF" sheet="1" formatCells="0" selectLockedCells="1"/>
  <mergeCells count="62">
    <mergeCell ref="G150:H150"/>
    <mergeCell ref="C152:D152"/>
    <mergeCell ref="A176:I176"/>
    <mergeCell ref="A154:I154"/>
    <mergeCell ref="A155:I155"/>
    <mergeCell ref="A156:I156"/>
    <mergeCell ref="A165:I165"/>
    <mergeCell ref="A169:I169"/>
    <mergeCell ref="A170:I170"/>
    <mergeCell ref="A144:I144"/>
    <mergeCell ref="A145:I145"/>
    <mergeCell ref="A146:I146"/>
    <mergeCell ref="A147:I147"/>
    <mergeCell ref="A148:I148"/>
    <mergeCell ref="A149:I149"/>
    <mergeCell ref="A130:I130"/>
    <mergeCell ref="A131:I131"/>
    <mergeCell ref="A133:I133"/>
    <mergeCell ref="A141:I141"/>
    <mergeCell ref="A142:B142"/>
    <mergeCell ref="A143:I143"/>
    <mergeCell ref="A90:I90"/>
    <mergeCell ref="A92:I92"/>
    <mergeCell ref="A95:I95"/>
    <mergeCell ref="A98:B98"/>
    <mergeCell ref="C99:D99"/>
    <mergeCell ref="B101:C101"/>
    <mergeCell ref="A69:I70"/>
    <mergeCell ref="A81:I81"/>
    <mergeCell ref="B83:I83"/>
    <mergeCell ref="B85:I85"/>
    <mergeCell ref="B87:I87"/>
    <mergeCell ref="A88:I88"/>
    <mergeCell ref="A61:I61"/>
    <mergeCell ref="A65:I65"/>
    <mergeCell ref="A66:I66"/>
    <mergeCell ref="A67:E67"/>
    <mergeCell ref="F67:I67"/>
    <mergeCell ref="A34:I34"/>
    <mergeCell ref="A38:I38"/>
    <mergeCell ref="A41:F41"/>
    <mergeCell ref="A42:F42"/>
    <mergeCell ref="A60:I60"/>
    <mergeCell ref="B27:E27"/>
    <mergeCell ref="A29:I29"/>
    <mergeCell ref="A31:I31"/>
    <mergeCell ref="A32:I32"/>
    <mergeCell ref="A33:I33"/>
    <mergeCell ref="C24:E24"/>
    <mergeCell ref="A9:I9"/>
    <mergeCell ref="A10:B10"/>
    <mergeCell ref="B12:C12"/>
    <mergeCell ref="B13:C13"/>
    <mergeCell ref="B19:E19"/>
    <mergeCell ref="C23:E23"/>
    <mergeCell ref="H23:I23"/>
    <mergeCell ref="A1:I1"/>
    <mergeCell ref="A2:I2"/>
    <mergeCell ref="A4:I4"/>
    <mergeCell ref="A5:I5"/>
    <mergeCell ref="A7:I7"/>
    <mergeCell ref="A8:I8"/>
  </mergeCells>
  <conditionalFormatting sqref="B118">
    <cfRule type="cellIs" priority="3" dxfId="12" operator="equal">
      <formula>"C131"</formula>
    </cfRule>
  </conditionalFormatting>
  <conditionalFormatting sqref="A15 A13">
    <cfRule type="iconSet" priority="2" dxfId="11">
      <iconSet iconSet="3ArrowsGray">
        <cfvo type="percent" val="0"/>
        <cfvo type="percent" val="33"/>
        <cfvo type="percent" val="67"/>
      </iconSet>
    </cfRule>
  </conditionalFormatting>
  <conditionalFormatting sqref="A12">
    <cfRule type="iconSet" priority="1" dxfId="11">
      <iconSet iconSet="3ArrowsGray">
        <cfvo type="percent" val="0"/>
        <cfvo type="percent" val="33"/>
        <cfvo type="percent" val="67"/>
      </iconSet>
    </cfRule>
  </conditionalFormatting>
  <dataValidations count="2">
    <dataValidation type="whole" allowBlank="1" showInputMessage="1" showErrorMessage="1" sqref="G25">
      <formula1>0</formula1>
      <formula2>99</formula2>
    </dataValidation>
    <dataValidation type="whole" allowBlank="1" showInputMessage="1" showErrorMessage="1" sqref="A30 F28 F30">
      <formula1>1</formula1>
      <formula2>99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4" r:id="rId4"/>
  <rowBreaks count="3" manualBreakCount="3">
    <brk id="34" max="8" man="1"/>
    <brk id="63" max="8" man="1"/>
    <brk id="125" max="8" man="1"/>
  </rowBreaks>
  <drawing r:id="rId3"/>
  <legacyDrawing r:id="rId2"/>
  <oleObjects>
    <oleObject progId="Word.Picture.8" shapeId="1564977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2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12.57421875" style="155" customWidth="1"/>
    <col min="2" max="2" width="11.00390625" style="155" bestFit="1" customWidth="1"/>
    <col min="3" max="5" width="9.7109375" style="155" customWidth="1"/>
    <col min="6" max="6" width="12.7109375" style="155" customWidth="1"/>
    <col min="7" max="7" width="14.140625" style="155" customWidth="1"/>
    <col min="8" max="8" width="13.421875" style="155" customWidth="1"/>
    <col min="9" max="9" width="23.57421875" style="155" customWidth="1"/>
    <col min="10" max="16384" width="9.140625" style="155" customWidth="1"/>
  </cols>
  <sheetData>
    <row r="1" spans="1:9" ht="69.75" customHeight="1" thickBot="1">
      <c r="A1" s="303" t="s">
        <v>67</v>
      </c>
      <c r="B1" s="304"/>
      <c r="C1" s="304"/>
      <c r="D1" s="304"/>
      <c r="E1" s="304"/>
      <c r="F1" s="304"/>
      <c r="G1" s="304"/>
      <c r="H1" s="304"/>
      <c r="I1" s="305"/>
    </row>
    <row r="2" spans="1:9" ht="42" customHeight="1" thickBot="1">
      <c r="A2" s="306" t="s">
        <v>104</v>
      </c>
      <c r="B2" s="307"/>
      <c r="C2" s="307"/>
      <c r="D2" s="307"/>
      <c r="E2" s="307"/>
      <c r="F2" s="307"/>
      <c r="G2" s="307"/>
      <c r="H2" s="307"/>
      <c r="I2" s="308"/>
    </row>
    <row r="3" spans="1:9" ht="14.25" customHeight="1">
      <c r="A3" s="52"/>
      <c r="B3" s="26"/>
      <c r="C3" s="26"/>
      <c r="D3" s="26"/>
      <c r="E3" s="26"/>
      <c r="F3" s="26"/>
      <c r="G3" s="26"/>
      <c r="H3" s="26"/>
      <c r="I3" s="26"/>
    </row>
    <row r="4" spans="1:9" ht="21" customHeight="1">
      <c r="A4" s="309" t="s">
        <v>176</v>
      </c>
      <c r="B4" s="309"/>
      <c r="C4" s="309"/>
      <c r="D4" s="309"/>
      <c r="E4" s="309"/>
      <c r="F4" s="309"/>
      <c r="G4" s="309"/>
      <c r="H4" s="309"/>
      <c r="I4" s="309"/>
    </row>
    <row r="5" spans="1:9" ht="17.25" customHeight="1">
      <c r="A5" s="27"/>
      <c r="B5" s="27"/>
      <c r="C5" s="27"/>
      <c r="D5" s="27"/>
      <c r="E5" s="27"/>
      <c r="F5" s="27"/>
      <c r="G5" s="27"/>
      <c r="H5" s="27"/>
      <c r="I5" s="27"/>
    </row>
    <row r="6" spans="1:9" ht="20.25" customHeight="1">
      <c r="A6" s="309" t="s">
        <v>69</v>
      </c>
      <c r="B6" s="309"/>
      <c r="C6" s="309"/>
      <c r="D6" s="309"/>
      <c r="E6" s="309"/>
      <c r="F6" s="309"/>
      <c r="G6" s="309"/>
      <c r="H6" s="309"/>
      <c r="I6" s="309"/>
    </row>
    <row r="7" spans="1:9" ht="22.5" customHeight="1">
      <c r="A7" s="309" t="s">
        <v>177</v>
      </c>
      <c r="B7" s="309"/>
      <c r="C7" s="309"/>
      <c r="D7" s="309"/>
      <c r="E7" s="309"/>
      <c r="F7" s="309"/>
      <c r="G7" s="309"/>
      <c r="H7" s="309"/>
      <c r="I7" s="309"/>
    </row>
    <row r="8" spans="1:9" ht="16.5" thickBot="1">
      <c r="A8" s="315"/>
      <c r="B8" s="315"/>
      <c r="C8" s="315"/>
      <c r="D8" s="315"/>
      <c r="E8" s="315"/>
      <c r="F8" s="315"/>
      <c r="G8" s="315"/>
      <c r="H8" s="315"/>
      <c r="I8" s="315"/>
    </row>
    <row r="9" spans="1:9" s="157" customFormat="1" ht="15.75">
      <c r="A9" s="297" t="s">
        <v>1</v>
      </c>
      <c r="B9" s="298"/>
      <c r="C9" s="99"/>
      <c r="D9" s="156"/>
      <c r="E9" s="29" t="s">
        <v>2</v>
      </c>
      <c r="F9" s="37"/>
      <c r="G9" s="37"/>
      <c r="H9" s="37"/>
      <c r="I9" s="99"/>
    </row>
    <row r="10" spans="1:9" s="157" customFormat="1" ht="15.75">
      <c r="A10" s="34" t="s">
        <v>22</v>
      </c>
      <c r="B10" s="14"/>
      <c r="C10" s="100"/>
      <c r="D10" s="156"/>
      <c r="E10" s="30" t="s">
        <v>68</v>
      </c>
      <c r="F10" s="11"/>
      <c r="G10" s="11"/>
      <c r="H10" s="11"/>
      <c r="I10" s="100"/>
    </row>
    <row r="11" spans="1:9" s="157" customFormat="1" ht="15.75">
      <c r="A11" s="35"/>
      <c r="B11" s="299" t="s">
        <v>71</v>
      </c>
      <c r="C11" s="300"/>
      <c r="D11" s="156"/>
      <c r="E11" s="31"/>
      <c r="F11" s="209"/>
      <c r="G11" s="209"/>
      <c r="H11" s="210" t="s">
        <v>121</v>
      </c>
      <c r="I11" s="114"/>
    </row>
    <row r="12" spans="1:9" s="157" customFormat="1" ht="15.75">
      <c r="A12" s="204"/>
      <c r="B12" s="301"/>
      <c r="C12" s="302"/>
      <c r="D12" s="156"/>
      <c r="E12" s="32"/>
      <c r="F12" s="211"/>
      <c r="G12" s="211"/>
      <c r="H12" s="210" t="s">
        <v>121</v>
      </c>
      <c r="I12" s="115"/>
    </row>
    <row r="13" spans="1:9" s="157" customFormat="1" ht="15.75">
      <c r="A13" s="34" t="s">
        <v>185</v>
      </c>
      <c r="B13" s="12"/>
      <c r="C13" s="100"/>
      <c r="D13" s="156"/>
      <c r="E13" s="32"/>
      <c r="F13" s="211"/>
      <c r="G13" s="211"/>
      <c r="H13" s="210" t="s">
        <v>121</v>
      </c>
      <c r="I13" s="115"/>
    </row>
    <row r="14" spans="1:9" s="157" customFormat="1" ht="16.5" thickBot="1">
      <c r="A14" s="36"/>
      <c r="B14" s="205"/>
      <c r="C14" s="42"/>
      <c r="D14" s="100"/>
      <c r="E14" s="33"/>
      <c r="F14" s="212"/>
      <c r="G14" s="212"/>
      <c r="H14" s="210" t="s">
        <v>121</v>
      </c>
      <c r="I14" s="116"/>
    </row>
    <row r="15" spans="1:9" ht="15">
      <c r="A15" s="28" t="s">
        <v>181</v>
      </c>
      <c r="B15" s="4"/>
      <c r="C15" s="158"/>
      <c r="D15" s="159"/>
      <c r="E15" s="160"/>
      <c r="F15" s="160"/>
      <c r="G15" s="160"/>
      <c r="H15" s="160"/>
      <c r="I15" s="160"/>
    </row>
    <row r="16" spans="1:9" s="3" customFormat="1" ht="15">
      <c r="A16" s="28" t="s">
        <v>120</v>
      </c>
      <c r="B16" s="4"/>
      <c r="C16" s="158"/>
      <c r="D16" s="159"/>
      <c r="E16" s="159"/>
      <c r="F16" s="159"/>
      <c r="G16" s="159"/>
      <c r="H16" s="159"/>
      <c r="I16" s="159"/>
    </row>
    <row r="17" spans="1:9" ht="15.75" thickBot="1">
      <c r="A17" s="5"/>
      <c r="B17" s="5"/>
      <c r="C17" s="5"/>
      <c r="D17" s="5"/>
      <c r="E17" s="5"/>
      <c r="F17" s="5"/>
      <c r="G17" s="5"/>
      <c r="H17" s="5"/>
      <c r="I17" s="5"/>
    </row>
    <row r="18" spans="1:9" s="157" customFormat="1" ht="15.75">
      <c r="A18" s="190" t="s">
        <v>4</v>
      </c>
      <c r="B18" s="285" t="s">
        <v>5</v>
      </c>
      <c r="C18" s="285"/>
      <c r="D18" s="285"/>
      <c r="E18" s="286"/>
      <c r="F18" s="95"/>
      <c r="G18" s="95"/>
      <c r="H18" s="95"/>
      <c r="I18" s="95"/>
    </row>
    <row r="19" spans="1:9" s="157" customFormat="1" ht="16.5" thickBot="1">
      <c r="A19" s="40">
        <v>0</v>
      </c>
      <c r="B19" s="41"/>
      <c r="C19" s="41" t="s">
        <v>6</v>
      </c>
      <c r="D19" s="101"/>
      <c r="E19" s="97"/>
      <c r="F19" s="9"/>
      <c r="G19" s="96"/>
      <c r="H19" s="96"/>
      <c r="I19" s="96"/>
    </row>
    <row r="20" spans="1:9" ht="15">
      <c r="A20" s="28" t="s">
        <v>182</v>
      </c>
      <c r="B20" s="5"/>
      <c r="C20" s="5"/>
      <c r="D20" s="5"/>
      <c r="E20" s="5"/>
      <c r="F20" s="5"/>
      <c r="G20" s="5"/>
      <c r="H20" s="5"/>
      <c r="I20" s="5"/>
    </row>
    <row r="21" spans="1:9" ht="15.75" thickBot="1">
      <c r="A21" s="5"/>
      <c r="B21" s="5"/>
      <c r="C21" s="5"/>
      <c r="D21" s="5"/>
      <c r="E21" s="5"/>
      <c r="F21" s="5"/>
      <c r="G21" s="5"/>
      <c r="H21" s="5"/>
      <c r="I21" s="5"/>
    </row>
    <row r="22" spans="1:9" ht="34.5" customHeight="1">
      <c r="A22" s="144" t="s">
        <v>7</v>
      </c>
      <c r="B22" s="322" t="s">
        <v>178</v>
      </c>
      <c r="C22" s="322"/>
      <c r="D22" s="322"/>
      <c r="E22" s="323"/>
      <c r="F22" s="156"/>
      <c r="G22" s="143" t="s">
        <v>9</v>
      </c>
      <c r="H22" s="320" t="s">
        <v>10</v>
      </c>
      <c r="I22" s="321"/>
    </row>
    <row r="23" spans="1:9" ht="16.5" thickBot="1">
      <c r="A23" s="40">
        <v>0</v>
      </c>
      <c r="B23" s="41"/>
      <c r="C23" s="43" t="s">
        <v>6</v>
      </c>
      <c r="D23" s="41"/>
      <c r="E23" s="42"/>
      <c r="F23" s="156"/>
      <c r="G23" s="40">
        <v>0</v>
      </c>
      <c r="H23" s="41"/>
      <c r="I23" s="43" t="s">
        <v>6</v>
      </c>
    </row>
    <row r="24" spans="1:9" ht="15.75">
      <c r="A24" s="28" t="s">
        <v>179</v>
      </c>
      <c r="B24" s="14"/>
      <c r="C24" s="14"/>
      <c r="D24" s="14"/>
      <c r="E24" s="142"/>
      <c r="F24" s="156"/>
      <c r="G24" s="25"/>
      <c r="H24" s="14"/>
      <c r="I24" s="14"/>
    </row>
    <row r="25" spans="1:9" ht="15">
      <c r="A25" s="28" t="s">
        <v>180</v>
      </c>
      <c r="B25" s="128"/>
      <c r="C25" s="128"/>
      <c r="D25" s="128"/>
      <c r="E25" s="128"/>
      <c r="F25" s="128"/>
      <c r="G25" s="128"/>
      <c r="H25" s="128"/>
      <c r="I25" s="128"/>
    </row>
    <row r="26" spans="1:9" ht="15.75" thickBot="1">
      <c r="A26" s="5"/>
      <c r="B26" s="5"/>
      <c r="C26" s="5"/>
      <c r="D26" s="5"/>
      <c r="E26" s="5"/>
      <c r="F26" s="5"/>
      <c r="G26" s="5"/>
      <c r="H26" s="5"/>
      <c r="I26" s="5"/>
    </row>
    <row r="27" spans="1:9" ht="15.75">
      <c r="A27" s="44" t="s">
        <v>11</v>
      </c>
      <c r="B27" s="285" t="s">
        <v>105</v>
      </c>
      <c r="C27" s="285"/>
      <c r="D27" s="285"/>
      <c r="E27" s="286"/>
      <c r="F27" s="156"/>
      <c r="G27" s="44" t="s">
        <v>12</v>
      </c>
      <c r="H27" s="285" t="s">
        <v>13</v>
      </c>
      <c r="I27" s="286"/>
    </row>
    <row r="28" spans="1:9" ht="16.5" thickBot="1">
      <c r="A28" s="40">
        <v>1</v>
      </c>
      <c r="B28" s="41"/>
      <c r="C28" s="38"/>
      <c r="D28" s="38"/>
      <c r="E28" s="42"/>
      <c r="F28" s="156"/>
      <c r="G28" s="40">
        <v>1</v>
      </c>
      <c r="H28" s="41"/>
      <c r="I28" s="42"/>
    </row>
    <row r="29" spans="1:9" ht="15">
      <c r="A29" s="28" t="s">
        <v>170</v>
      </c>
      <c r="B29" s="129"/>
      <c r="C29" s="129"/>
      <c r="D29" s="129"/>
      <c r="E29" s="129"/>
      <c r="F29" s="129"/>
      <c r="G29" s="129"/>
      <c r="H29" s="129"/>
      <c r="I29" s="129"/>
    </row>
    <row r="30" spans="1:9" ht="15">
      <c r="A30" s="28" t="s">
        <v>169</v>
      </c>
      <c r="B30" s="130"/>
      <c r="C30" s="130"/>
      <c r="D30" s="130"/>
      <c r="E30" s="130"/>
      <c r="F30" s="130"/>
      <c r="G30" s="130"/>
      <c r="H30" s="130"/>
      <c r="I30" s="130"/>
    </row>
    <row r="31" spans="1:9" ht="15.75" thickBot="1">
      <c r="A31" s="6"/>
      <c r="B31" s="6"/>
      <c r="C31" s="6"/>
      <c r="D31" s="6"/>
      <c r="E31" s="6"/>
      <c r="F31" s="6"/>
      <c r="G31" s="6"/>
      <c r="H31" s="6"/>
      <c r="I31" s="6"/>
    </row>
    <row r="32" spans="1:9" ht="15.75">
      <c r="A32" s="44" t="s">
        <v>14</v>
      </c>
      <c r="B32" s="285" t="s">
        <v>15</v>
      </c>
      <c r="C32" s="285"/>
      <c r="D32" s="285"/>
      <c r="E32" s="286"/>
      <c r="F32" s="156"/>
      <c r="G32" s="44" t="s">
        <v>16</v>
      </c>
      <c r="H32" s="285" t="s">
        <v>17</v>
      </c>
      <c r="I32" s="286"/>
    </row>
    <row r="33" spans="1:9" ht="16.5" thickBot="1">
      <c r="A33" s="40">
        <v>1</v>
      </c>
      <c r="B33" s="287" t="s">
        <v>18</v>
      </c>
      <c r="C33" s="287"/>
      <c r="D33" s="287"/>
      <c r="E33" s="288"/>
      <c r="F33" s="156"/>
      <c r="G33" s="40">
        <v>1</v>
      </c>
      <c r="H33" s="41"/>
      <c r="I33" s="42"/>
    </row>
    <row r="34" spans="1:9" ht="27" customHeight="1">
      <c r="A34" s="289" t="s">
        <v>171</v>
      </c>
      <c r="B34" s="289"/>
      <c r="C34" s="289"/>
      <c r="D34" s="289"/>
      <c r="E34" s="289"/>
      <c r="F34" s="289"/>
      <c r="G34" s="289"/>
      <c r="H34" s="289"/>
      <c r="I34" s="289"/>
    </row>
    <row r="35" spans="1:9" ht="15.75" thickBot="1">
      <c r="A35" s="53"/>
      <c r="B35" s="4"/>
      <c r="C35" s="4"/>
      <c r="D35" s="4"/>
      <c r="E35" s="7"/>
      <c r="F35" s="7"/>
      <c r="G35" s="7"/>
      <c r="H35" s="7"/>
      <c r="I35" s="7"/>
    </row>
    <row r="36" spans="1:9" ht="15.75">
      <c r="A36" s="44" t="s">
        <v>19</v>
      </c>
      <c r="B36" s="285" t="s">
        <v>20</v>
      </c>
      <c r="C36" s="285"/>
      <c r="D36" s="285"/>
      <c r="E36" s="286"/>
      <c r="F36" s="10"/>
      <c r="G36" s="3"/>
      <c r="H36" s="3"/>
      <c r="I36" s="3"/>
    </row>
    <row r="37" spans="1:9" ht="16.5" thickBot="1">
      <c r="A37" s="40">
        <v>0</v>
      </c>
      <c r="B37" s="38"/>
      <c r="C37" s="54" t="s">
        <v>6</v>
      </c>
      <c r="D37" s="161"/>
      <c r="E37" s="162"/>
      <c r="F37" s="163"/>
      <c r="G37" s="3"/>
      <c r="H37" s="3"/>
      <c r="I37" s="3"/>
    </row>
    <row r="38" spans="1:9" ht="15">
      <c r="A38" s="277" t="s">
        <v>172</v>
      </c>
      <c r="B38" s="277"/>
      <c r="C38" s="277"/>
      <c r="D38" s="277"/>
      <c r="E38" s="277"/>
      <c r="F38" s="277"/>
      <c r="G38" s="277"/>
      <c r="H38" s="277"/>
      <c r="I38" s="277"/>
    </row>
    <row r="39" ht="15.75" thickBot="1"/>
    <row r="40" spans="1:9" ht="27" customHeight="1">
      <c r="A40" s="290" t="s">
        <v>143</v>
      </c>
      <c r="B40" s="291"/>
      <c r="C40" s="291"/>
      <c r="D40" s="291"/>
      <c r="E40" s="291"/>
      <c r="F40" s="291"/>
      <c r="G40" s="291"/>
      <c r="H40" s="291"/>
      <c r="I40" s="292"/>
    </row>
    <row r="41" spans="1:9" ht="27" customHeight="1">
      <c r="A41" s="268" t="s">
        <v>144</v>
      </c>
      <c r="B41" s="269"/>
      <c r="C41" s="269"/>
      <c r="D41" s="269"/>
      <c r="E41" s="269"/>
      <c r="F41" s="269"/>
      <c r="G41" s="269"/>
      <c r="H41" s="269"/>
      <c r="I41" s="270"/>
    </row>
    <row r="42" spans="1:9" ht="51.75" customHeight="1">
      <c r="A42" s="271" t="s">
        <v>145</v>
      </c>
      <c r="B42" s="272"/>
      <c r="C42" s="272"/>
      <c r="D42" s="272"/>
      <c r="E42" s="272"/>
      <c r="F42" s="272"/>
      <c r="G42" s="272"/>
      <c r="H42" s="272"/>
      <c r="I42" s="273"/>
    </row>
    <row r="43" spans="1:9" ht="27" customHeight="1" thickBot="1">
      <c r="A43" s="274" t="s">
        <v>146</v>
      </c>
      <c r="B43" s="275"/>
      <c r="C43" s="275"/>
      <c r="D43" s="275"/>
      <c r="E43" s="275"/>
      <c r="F43" s="275"/>
      <c r="G43" s="275"/>
      <c r="H43" s="275"/>
      <c r="I43" s="276"/>
    </row>
    <row r="44" spans="1:10" ht="15.75">
      <c r="A44" s="132" t="s">
        <v>21</v>
      </c>
      <c r="B44" s="39"/>
      <c r="C44" s="133">
        <f>A11</f>
        <v>0</v>
      </c>
      <c r="D44" s="134" t="s">
        <v>22</v>
      </c>
      <c r="E44" s="153"/>
      <c r="F44" s="133">
        <f>A14</f>
        <v>0</v>
      </c>
      <c r="G44" s="224" t="s">
        <v>185</v>
      </c>
      <c r="H44" s="135">
        <f>B12</f>
        <v>0</v>
      </c>
      <c r="I44" s="131" t="s">
        <v>72</v>
      </c>
      <c r="J44" s="216"/>
    </row>
    <row r="45" spans="1:9" ht="10.5" customHeight="1">
      <c r="A45" s="69"/>
      <c r="B45" s="14"/>
      <c r="C45" s="14"/>
      <c r="D45" s="3"/>
      <c r="E45" s="3"/>
      <c r="F45" s="14"/>
      <c r="G45" s="14"/>
      <c r="H45" s="14"/>
      <c r="I45" s="65"/>
    </row>
    <row r="46" spans="1:9" ht="15.75">
      <c r="A46" s="69" t="s">
        <v>23</v>
      </c>
      <c r="B46" s="14"/>
      <c r="C46" s="15">
        <f>E11</f>
        <v>0</v>
      </c>
      <c r="D46" s="15"/>
      <c r="E46" s="15"/>
      <c r="F46" s="15"/>
      <c r="G46" s="150"/>
      <c r="H46" s="18" t="s">
        <v>3</v>
      </c>
      <c r="I46" s="65"/>
    </row>
    <row r="47" spans="1:9" ht="15">
      <c r="A47" s="282" t="s">
        <v>150</v>
      </c>
      <c r="B47" s="283"/>
      <c r="C47" s="283"/>
      <c r="D47" s="283"/>
      <c r="E47" s="283"/>
      <c r="F47" s="283"/>
      <c r="G47" s="283"/>
      <c r="H47" s="283"/>
      <c r="I47" s="284"/>
    </row>
    <row r="48" spans="1:9" ht="25.5" customHeight="1">
      <c r="A48" s="57" t="s">
        <v>24</v>
      </c>
      <c r="B48" s="58"/>
      <c r="C48" s="58"/>
      <c r="D48" s="58"/>
      <c r="E48" s="58"/>
      <c r="F48" s="164"/>
      <c r="G48" s="59" t="s">
        <v>25</v>
      </c>
      <c r="H48" s="60"/>
      <c r="I48" s="61"/>
    </row>
    <row r="49" spans="1:9" ht="15.75">
      <c r="A49" s="62" t="s">
        <v>26</v>
      </c>
      <c r="B49" s="63"/>
      <c r="C49" s="63"/>
      <c r="D49" s="63"/>
      <c r="E49" s="63"/>
      <c r="F49" s="3"/>
      <c r="G49" s="64">
        <v>1000</v>
      </c>
      <c r="H49" s="14"/>
      <c r="I49" s="65"/>
    </row>
    <row r="50" spans="1:9" ht="41.25" customHeight="1">
      <c r="A50" s="278" t="s">
        <v>126</v>
      </c>
      <c r="B50" s="279"/>
      <c r="C50" s="279"/>
      <c r="D50" s="279"/>
      <c r="E50" s="279"/>
      <c r="F50" s="279"/>
      <c r="G50" s="64">
        <f>LOOKUP(A19,{0,1},{0,500})</f>
        <v>0</v>
      </c>
      <c r="H50" s="64"/>
      <c r="I50" s="66"/>
    </row>
    <row r="51" spans="1:9" ht="15.75">
      <c r="A51" s="280"/>
      <c r="B51" s="281"/>
      <c r="C51" s="281"/>
      <c r="D51" s="281"/>
      <c r="E51" s="281"/>
      <c r="F51" s="281"/>
      <c r="G51" s="64"/>
      <c r="H51" s="64"/>
      <c r="I51" s="66"/>
    </row>
    <row r="52" spans="1:9" ht="15.75">
      <c r="A52" s="189" t="s">
        <v>118</v>
      </c>
      <c r="B52" s="118"/>
      <c r="C52" s="118"/>
      <c r="D52" s="118"/>
      <c r="E52" s="118"/>
      <c r="F52" s="118"/>
      <c r="G52" s="64">
        <v>1500</v>
      </c>
      <c r="H52" s="64"/>
      <c r="I52" s="66"/>
    </row>
    <row r="53" spans="1:9" ht="15.75">
      <c r="A53" s="34" t="s">
        <v>27</v>
      </c>
      <c r="B53" s="12"/>
      <c r="C53" s="12"/>
      <c r="D53" s="12"/>
      <c r="E53" s="12"/>
      <c r="F53" s="3"/>
      <c r="G53" s="64">
        <v>1500</v>
      </c>
      <c r="H53" s="14"/>
      <c r="I53" s="65"/>
    </row>
    <row r="54" spans="1:9" ht="15.75">
      <c r="A54" s="57" t="s">
        <v>28</v>
      </c>
      <c r="B54" s="16"/>
      <c r="C54" s="16"/>
      <c r="D54" s="16"/>
      <c r="E54" s="16"/>
      <c r="F54" s="164"/>
      <c r="G54" s="67">
        <f>SUM(G49:G53)</f>
        <v>4000</v>
      </c>
      <c r="H54" s="67"/>
      <c r="I54" s="68">
        <f>+G54</f>
        <v>4000</v>
      </c>
    </row>
    <row r="55" spans="1:9" ht="15.75">
      <c r="A55" s="56"/>
      <c r="B55" s="14"/>
      <c r="C55" s="14"/>
      <c r="D55" s="14"/>
      <c r="E55" s="14"/>
      <c r="F55" s="3"/>
      <c r="G55" s="14"/>
      <c r="H55" s="14"/>
      <c r="I55" s="65"/>
    </row>
    <row r="56" spans="1:9" ht="15.75">
      <c r="A56" s="112" t="s">
        <v>29</v>
      </c>
      <c r="B56" s="15"/>
      <c r="C56" s="15"/>
      <c r="D56" s="15"/>
      <c r="E56" s="15"/>
      <c r="F56" s="154"/>
      <c r="G56" s="59" t="s">
        <v>30</v>
      </c>
      <c r="H56" s="15"/>
      <c r="I56" s="61" t="s">
        <v>113</v>
      </c>
    </row>
    <row r="57" spans="1:9" ht="15.75">
      <c r="A57" s="56" t="s">
        <v>183</v>
      </c>
      <c r="B57" s="14"/>
      <c r="C57" s="14"/>
      <c r="D57" s="14"/>
      <c r="E57" s="14"/>
      <c r="F57" s="3"/>
      <c r="G57" s="71">
        <f>LOOKUP(A23,{0,1},{0,-750})</f>
        <v>0</v>
      </c>
      <c r="H57" s="14"/>
      <c r="I57" s="145">
        <f>G57</f>
        <v>0</v>
      </c>
    </row>
    <row r="58" spans="1:9" ht="15.75">
      <c r="A58" s="69"/>
      <c r="B58" s="14"/>
      <c r="C58" s="14"/>
      <c r="D58" s="14"/>
      <c r="E58" s="14"/>
      <c r="F58" s="3"/>
      <c r="G58" s="197"/>
      <c r="H58" s="14"/>
      <c r="I58" s="198"/>
    </row>
    <row r="59" spans="1:9" ht="15.75">
      <c r="A59" s="56" t="s">
        <v>61</v>
      </c>
      <c r="B59" s="14"/>
      <c r="C59" s="14"/>
      <c r="D59" s="14"/>
      <c r="E59" s="14"/>
      <c r="F59" s="3"/>
      <c r="G59" s="71">
        <f>LOOKUP(G23,{0,1},{0,200})</f>
        <v>0</v>
      </c>
      <c r="H59" s="14"/>
      <c r="I59" s="70">
        <f>G59</f>
        <v>0</v>
      </c>
    </row>
    <row r="60" spans="1:9" ht="15.75">
      <c r="A60" s="56"/>
      <c r="B60" s="14"/>
      <c r="C60" s="14"/>
      <c r="D60" s="14"/>
      <c r="E60" s="14"/>
      <c r="F60" s="3"/>
      <c r="G60" s="197"/>
      <c r="H60" s="14"/>
      <c r="I60" s="65"/>
    </row>
    <row r="61" spans="1:9" ht="15.75">
      <c r="A61" s="56" t="s">
        <v>62</v>
      </c>
      <c r="B61" s="14"/>
      <c r="C61" s="14"/>
      <c r="D61" s="14"/>
      <c r="E61" s="14"/>
      <c r="F61" s="3"/>
      <c r="G61" s="197">
        <f>IF(A28&lt;5,0,IF(A28&gt;4,20))</f>
        <v>0</v>
      </c>
      <c r="H61" s="14"/>
      <c r="I61" s="70">
        <f>+G61*I54/100</f>
        <v>0</v>
      </c>
    </row>
    <row r="62" spans="1:9" ht="15.75">
      <c r="A62" s="56"/>
      <c r="B62" s="14"/>
      <c r="C62" s="14"/>
      <c r="D62" s="14"/>
      <c r="E62" s="14"/>
      <c r="F62" s="3"/>
      <c r="G62" s="197"/>
      <c r="H62" s="14"/>
      <c r="I62" s="65"/>
    </row>
    <row r="63" spans="1:9" ht="15.75">
      <c r="A63" s="56" t="s">
        <v>64</v>
      </c>
      <c r="B63" s="14"/>
      <c r="C63" s="14"/>
      <c r="D63" s="14"/>
      <c r="E63" s="14"/>
      <c r="F63" s="3"/>
      <c r="G63" s="197">
        <f>IF(G28&lt;6,0,IF(G28&gt;5,30))</f>
        <v>0</v>
      </c>
      <c r="H63" s="14"/>
      <c r="I63" s="70">
        <f>+G63*I54/100</f>
        <v>0</v>
      </c>
    </row>
    <row r="64" spans="1:9" ht="15.75">
      <c r="A64" s="56"/>
      <c r="B64" s="14"/>
      <c r="C64" s="14"/>
      <c r="D64" s="14"/>
      <c r="E64" s="14"/>
      <c r="F64" s="3"/>
      <c r="G64" s="197"/>
      <c r="H64" s="14"/>
      <c r="I64" s="65"/>
    </row>
    <row r="65" spans="1:9" ht="15.75">
      <c r="A65" s="56" t="s">
        <v>65</v>
      </c>
      <c r="B65" s="14"/>
      <c r="C65" s="14"/>
      <c r="D65" s="14"/>
      <c r="E65" s="14"/>
      <c r="F65" s="3"/>
      <c r="G65" s="197">
        <f>LOOKUP(A33,{1,2,3,4,5,6,7,8,9,10,11,12,13},{0,0,0,0,0,0,30,30,30,30,30,30,60})</f>
        <v>0</v>
      </c>
      <c r="H65" s="14"/>
      <c r="I65" s="70">
        <f>+G65*I54/100</f>
        <v>0</v>
      </c>
    </row>
    <row r="66" spans="1:9" ht="15.75">
      <c r="A66" s="56"/>
      <c r="B66" s="14"/>
      <c r="C66" s="14"/>
      <c r="D66" s="14"/>
      <c r="E66" s="14"/>
      <c r="F66" s="3"/>
      <c r="G66" s="197"/>
      <c r="H66" s="14"/>
      <c r="I66" s="65"/>
    </row>
    <row r="67" spans="1:9" ht="15.75">
      <c r="A67" s="56" t="s">
        <v>103</v>
      </c>
      <c r="B67" s="14"/>
      <c r="C67" s="14"/>
      <c r="D67" s="14"/>
      <c r="E67" s="14"/>
      <c r="F67" s="3"/>
      <c r="G67" s="197">
        <f>LOOKUP(G33,{1,2,3,4,5,6,7,8,9,10,11,12,13,14,15,16,17,18,19,20},{0,20,20,20,20,22,24,26,28,30,30,30,30,30,30,30,30,30,30,30})</f>
        <v>0</v>
      </c>
      <c r="H67" s="72"/>
      <c r="I67" s="70">
        <f>+G67*I54/100</f>
        <v>0</v>
      </c>
    </row>
    <row r="68" spans="1:9" ht="15.75">
      <c r="A68" s="56"/>
      <c r="B68" s="14"/>
      <c r="C68" s="14"/>
      <c r="D68" s="14"/>
      <c r="E68" s="14"/>
      <c r="F68" s="3"/>
      <c r="G68" s="197"/>
      <c r="H68" s="14"/>
      <c r="I68" s="70"/>
    </row>
    <row r="69" spans="1:9" ht="15.75">
      <c r="A69" s="56" t="s">
        <v>66</v>
      </c>
      <c r="B69" s="14"/>
      <c r="C69" s="14"/>
      <c r="D69" s="14"/>
      <c r="E69" s="14"/>
      <c r="F69" s="3"/>
      <c r="G69" s="71">
        <f>LOOKUP(A37,{0,1},{0,200})</f>
        <v>0</v>
      </c>
      <c r="H69" s="14"/>
      <c r="I69" s="70">
        <f>G69</f>
        <v>0</v>
      </c>
    </row>
    <row r="70" spans="1:9" ht="16.5" thickBot="1">
      <c r="A70" s="73"/>
      <c r="B70" s="41"/>
      <c r="C70" s="41"/>
      <c r="D70" s="41"/>
      <c r="E70" s="41"/>
      <c r="F70" s="165"/>
      <c r="G70" s="191"/>
      <c r="H70" s="41"/>
      <c r="I70" s="74"/>
    </row>
    <row r="71" spans="1:9" ht="16.5" thickBot="1">
      <c r="A71" s="69" t="s">
        <v>31</v>
      </c>
      <c r="B71" s="14"/>
      <c r="C71" s="14"/>
      <c r="D71" s="14"/>
      <c r="E71" s="14"/>
      <c r="F71" s="3"/>
      <c r="G71" s="75">
        <f>I54+I57+I59+I61+I63+I65+I67+I69</f>
        <v>4000</v>
      </c>
      <c r="H71" s="13" t="s">
        <v>32</v>
      </c>
      <c r="I71" s="77">
        <f>G71-(G71/3)</f>
        <v>2666.666666666667</v>
      </c>
    </row>
    <row r="72" spans="1:9" ht="16.5" thickBot="1">
      <c r="A72" s="21"/>
      <c r="B72" s="14"/>
      <c r="C72" s="14"/>
      <c r="D72" s="14"/>
      <c r="E72" s="14"/>
      <c r="F72" s="14"/>
      <c r="G72" s="75"/>
      <c r="H72" s="14"/>
      <c r="I72" s="78"/>
    </row>
    <row r="73" spans="1:9" ht="16.5" thickBot="1">
      <c r="A73" s="69" t="s">
        <v>33</v>
      </c>
      <c r="B73" s="3"/>
      <c r="C73" s="14"/>
      <c r="D73" s="14"/>
      <c r="E73" s="14"/>
      <c r="F73" s="14"/>
      <c r="G73" s="197"/>
      <c r="H73" s="14"/>
      <c r="I73" s="213"/>
    </row>
    <row r="74" spans="1:9" ht="15.75">
      <c r="A74" s="20" t="s">
        <v>149</v>
      </c>
      <c r="B74" s="3"/>
      <c r="C74" s="76"/>
      <c r="D74" s="76"/>
      <c r="E74" s="76"/>
      <c r="F74" s="76"/>
      <c r="G74" s="76"/>
      <c r="H74" s="76"/>
      <c r="I74" s="80"/>
    </row>
    <row r="75" spans="1:9" ht="9" customHeight="1" thickBot="1">
      <c r="A75" s="56"/>
      <c r="B75" s="3"/>
      <c r="C75" s="14"/>
      <c r="D75" s="14"/>
      <c r="E75" s="14"/>
      <c r="F75" s="14"/>
      <c r="G75" s="14"/>
      <c r="H75" s="14"/>
      <c r="I75" s="43"/>
    </row>
    <row r="76" spans="1:9" ht="16.5" thickBot="1">
      <c r="A76" s="69" t="s">
        <v>127</v>
      </c>
      <c r="B76" s="3"/>
      <c r="C76" s="14"/>
      <c r="D76" s="14"/>
      <c r="E76" s="14"/>
      <c r="F76" s="136">
        <v>0</v>
      </c>
      <c r="G76" s="14" t="s">
        <v>6</v>
      </c>
      <c r="H76" s="14"/>
      <c r="I76" s="79">
        <f>LOOKUP(F76,{0,1},{0,290})</f>
        <v>0</v>
      </c>
    </row>
    <row r="77" spans="1:9" ht="15.75" thickBot="1">
      <c r="A77" s="20" t="s">
        <v>147</v>
      </c>
      <c r="B77" s="3"/>
      <c r="C77" s="19"/>
      <c r="D77" s="19"/>
      <c r="E77" s="19"/>
      <c r="F77" s="19"/>
      <c r="G77" s="19"/>
      <c r="H77" s="19"/>
      <c r="I77" s="45"/>
    </row>
    <row r="78" spans="1:9" ht="16.5" thickBot="1">
      <c r="A78" s="69" t="s">
        <v>34</v>
      </c>
      <c r="B78" s="3"/>
      <c r="C78" s="76"/>
      <c r="D78" s="76"/>
      <c r="E78" s="76"/>
      <c r="F78" s="76"/>
      <c r="G78" s="76"/>
      <c r="H78" s="76"/>
      <c r="I78" s="81">
        <f>SUM(I71:I76)</f>
        <v>2666.666666666667</v>
      </c>
    </row>
    <row r="79" spans="1:9" ht="9" customHeight="1" thickBot="1">
      <c r="A79" s="69"/>
      <c r="B79" s="3"/>
      <c r="C79" s="76"/>
      <c r="D79" s="76"/>
      <c r="E79" s="76"/>
      <c r="F79" s="76"/>
      <c r="G79" s="76"/>
      <c r="H79" s="76"/>
      <c r="I79" s="82"/>
    </row>
    <row r="80" spans="1:9" ht="16.5" thickBot="1">
      <c r="A80" s="69" t="s">
        <v>35</v>
      </c>
      <c r="B80" s="3"/>
      <c r="C80" s="76"/>
      <c r="D80" s="76"/>
      <c r="E80" s="76"/>
      <c r="F80" s="76"/>
      <c r="G80" s="76"/>
      <c r="H80" s="76"/>
      <c r="I80" s="81">
        <f>I78*15/100</f>
        <v>400.00000000000006</v>
      </c>
    </row>
    <row r="81" spans="1:9" ht="9" customHeight="1" thickBot="1">
      <c r="A81" s="69"/>
      <c r="B81" s="3"/>
      <c r="C81" s="76"/>
      <c r="D81" s="76"/>
      <c r="E81" s="76"/>
      <c r="F81" s="76"/>
      <c r="G81" s="76"/>
      <c r="H81" s="76"/>
      <c r="I81" s="82"/>
    </row>
    <row r="82" spans="1:9" ht="16.5" thickBot="1">
      <c r="A82" s="69" t="s">
        <v>36</v>
      </c>
      <c r="B82" s="3"/>
      <c r="C82" s="76"/>
      <c r="D82" s="76"/>
      <c r="E82" s="76"/>
      <c r="F82" s="76"/>
      <c r="G82" s="76"/>
      <c r="H82" s="76"/>
      <c r="I82" s="81">
        <f>I78+I80</f>
        <v>3066.666666666667</v>
      </c>
    </row>
    <row r="83" spans="1:9" ht="16.5" thickBot="1">
      <c r="A83" s="83" t="s">
        <v>37</v>
      </c>
      <c r="B83" s="165"/>
      <c r="C83" s="41"/>
      <c r="D83" s="41"/>
      <c r="E83" s="41"/>
      <c r="F83" s="41"/>
      <c r="G83" s="41"/>
      <c r="H83" s="41"/>
      <c r="I83" s="43"/>
    </row>
    <row r="84" spans="1:9" ht="16.5" thickBot="1">
      <c r="A84" s="83" t="s">
        <v>186</v>
      </c>
      <c r="B84" s="3"/>
      <c r="C84" s="14"/>
      <c r="D84" s="14"/>
      <c r="E84" s="14"/>
      <c r="F84" s="14"/>
      <c r="G84" s="14"/>
      <c r="H84" s="14"/>
      <c r="I84" s="214"/>
    </row>
    <row r="85" spans="1:9" ht="15">
      <c r="A85" s="311" t="s">
        <v>38</v>
      </c>
      <c r="B85" s="312"/>
      <c r="C85" s="312"/>
      <c r="D85" s="312"/>
      <c r="E85" s="312"/>
      <c r="F85" s="312"/>
      <c r="G85" s="312"/>
      <c r="H85" s="312"/>
      <c r="I85" s="313"/>
    </row>
    <row r="86" spans="1:9" ht="15">
      <c r="A86" s="122" t="s">
        <v>184</v>
      </c>
      <c r="B86" s="123"/>
      <c r="C86" s="123"/>
      <c r="D86" s="123"/>
      <c r="E86" s="123"/>
      <c r="F86" s="123"/>
      <c r="G86" s="123"/>
      <c r="H86" s="123"/>
      <c r="I86" s="124"/>
    </row>
    <row r="87" spans="1:9" ht="15">
      <c r="A87" s="122" t="s">
        <v>58</v>
      </c>
      <c r="B87" s="123"/>
      <c r="C87" s="123" t="s">
        <v>59</v>
      </c>
      <c r="D87" s="123"/>
      <c r="E87" s="123"/>
      <c r="F87" s="123"/>
      <c r="G87" s="123"/>
      <c r="H87" s="123"/>
      <c r="I87" s="124"/>
    </row>
    <row r="88" spans="1:9" ht="15">
      <c r="A88" s="122" t="s">
        <v>40</v>
      </c>
      <c r="B88" s="123"/>
      <c r="C88" s="123"/>
      <c r="D88" s="123"/>
      <c r="E88" s="123"/>
      <c r="F88" s="123"/>
      <c r="G88" s="123"/>
      <c r="H88" s="123"/>
      <c r="I88" s="124"/>
    </row>
    <row r="89" spans="1:9" ht="15">
      <c r="A89" s="122" t="s">
        <v>129</v>
      </c>
      <c r="B89" s="123"/>
      <c r="C89" s="123"/>
      <c r="D89" s="123"/>
      <c r="E89" s="123"/>
      <c r="F89" s="123"/>
      <c r="G89" s="123"/>
      <c r="H89" s="123"/>
      <c r="I89" s="124"/>
    </row>
    <row r="90" spans="1:9" ht="15">
      <c r="A90" s="46" t="s">
        <v>41</v>
      </c>
      <c r="B90" s="47"/>
      <c r="C90" s="47"/>
      <c r="D90" s="47"/>
      <c r="E90" s="47"/>
      <c r="F90" s="47"/>
      <c r="G90" s="47"/>
      <c r="H90" s="47"/>
      <c r="I90" s="48"/>
    </row>
    <row r="91" spans="1:9" ht="15">
      <c r="A91" s="122" t="s">
        <v>60</v>
      </c>
      <c r="B91" s="123"/>
      <c r="C91" s="123"/>
      <c r="D91" s="123"/>
      <c r="E91" s="123"/>
      <c r="F91" s="123"/>
      <c r="G91" s="123"/>
      <c r="H91" s="123"/>
      <c r="I91" s="124"/>
    </row>
    <row r="92" spans="1:9" ht="27.75" customHeight="1">
      <c r="A92" s="260" t="s">
        <v>128</v>
      </c>
      <c r="B92" s="261"/>
      <c r="C92" s="261"/>
      <c r="D92" s="261"/>
      <c r="E92" s="261"/>
      <c r="F92" s="261"/>
      <c r="G92" s="261"/>
      <c r="H92" s="261"/>
      <c r="I92" s="262"/>
    </row>
    <row r="93" spans="1:9" ht="27.75" customHeight="1">
      <c r="A93" s="263" t="s">
        <v>148</v>
      </c>
      <c r="B93" s="264"/>
      <c r="C93" s="264"/>
      <c r="D93" s="264"/>
      <c r="E93" s="264"/>
      <c r="F93" s="264"/>
      <c r="G93" s="264"/>
      <c r="H93" s="264"/>
      <c r="I93" s="265"/>
    </row>
    <row r="94" spans="1:9" ht="15">
      <c r="A94" s="125" t="s">
        <v>130</v>
      </c>
      <c r="B94" s="123"/>
      <c r="C94" s="123"/>
      <c r="D94" s="123"/>
      <c r="E94" s="123"/>
      <c r="F94" s="123"/>
      <c r="G94" s="123"/>
      <c r="H94" s="123"/>
      <c r="I94" s="124"/>
    </row>
    <row r="95" spans="1:9" ht="15.75" thickBot="1">
      <c r="A95" s="49" t="s">
        <v>102</v>
      </c>
      <c r="B95" s="50"/>
      <c r="C95" s="50"/>
      <c r="D95" s="50"/>
      <c r="E95" s="50"/>
      <c r="F95" s="50"/>
      <c r="G95" s="50"/>
      <c r="H95" s="50"/>
      <c r="I95" s="51"/>
    </row>
    <row r="96" spans="1:9" ht="21.75" customHeight="1">
      <c r="A96" s="8"/>
      <c r="B96" s="8"/>
      <c r="C96" s="8"/>
      <c r="D96" s="8"/>
      <c r="E96" s="8"/>
      <c r="F96" s="8"/>
      <c r="G96" s="8"/>
      <c r="H96" s="8"/>
      <c r="I96" s="8"/>
    </row>
    <row r="97" spans="1:9" ht="35.25" customHeight="1">
      <c r="A97" s="266" t="str">
        <f>A4</f>
        <v>CORTE D'ASSISE DI MONZA</v>
      </c>
      <c r="B97" s="266"/>
      <c r="C97" s="266"/>
      <c r="D97" s="266"/>
      <c r="E97" s="266"/>
      <c r="F97" s="266"/>
      <c r="G97" s="266"/>
      <c r="H97" s="266"/>
      <c r="I97" s="266"/>
    </row>
    <row r="98" spans="1:9" ht="30.75" customHeight="1" thickBot="1">
      <c r="A98" s="166"/>
      <c r="B98" s="166"/>
      <c r="C98" s="166"/>
      <c r="D98" s="166"/>
      <c r="E98" s="166"/>
      <c r="F98" s="166"/>
      <c r="G98" s="166"/>
      <c r="H98" s="166"/>
      <c r="I98" s="166"/>
    </row>
    <row r="99" spans="1:9" ht="37.5" customHeight="1">
      <c r="A99" s="250" t="s">
        <v>108</v>
      </c>
      <c r="B99" s="251"/>
      <c r="C99" s="251"/>
      <c r="D99" s="251"/>
      <c r="E99" s="251"/>
      <c r="F99" s="251"/>
      <c r="G99" s="251"/>
      <c r="H99" s="251"/>
      <c r="I99" s="252"/>
    </row>
    <row r="100" spans="1:9" ht="24.75" customHeight="1" thickBot="1">
      <c r="A100" s="253"/>
      <c r="B100" s="254"/>
      <c r="C100" s="254"/>
      <c r="D100" s="254"/>
      <c r="E100" s="254"/>
      <c r="F100" s="254"/>
      <c r="G100" s="254"/>
      <c r="H100" s="254"/>
      <c r="I100" s="255"/>
    </row>
    <row r="101" spans="1:9" ht="15">
      <c r="A101" s="98"/>
      <c r="B101" s="98"/>
      <c r="C101" s="98"/>
      <c r="D101" s="98"/>
      <c r="E101" s="13"/>
      <c r="F101" s="13"/>
      <c r="G101" s="98"/>
      <c r="H101" s="98"/>
      <c r="I101" s="98"/>
    </row>
    <row r="102" spans="1:9" ht="30" customHeight="1">
      <c r="A102" s="23" t="s">
        <v>106</v>
      </c>
      <c r="B102" s="167"/>
      <c r="C102" s="84">
        <f>A11</f>
        <v>0</v>
      </c>
      <c r="D102" s="23" t="s">
        <v>22</v>
      </c>
      <c r="E102" s="85"/>
      <c r="F102" s="84">
        <f>A14</f>
        <v>0</v>
      </c>
      <c r="G102" s="23" t="s">
        <v>185</v>
      </c>
      <c r="H102" s="86">
        <f>B12</f>
        <v>0</v>
      </c>
      <c r="I102" s="23" t="s">
        <v>72</v>
      </c>
    </row>
    <row r="103" spans="1:9" ht="18.75">
      <c r="A103" s="93"/>
      <c r="B103" s="93"/>
      <c r="C103" s="87"/>
      <c r="D103" s="87"/>
      <c r="E103" s="87"/>
      <c r="F103" s="87"/>
      <c r="G103" s="87"/>
      <c r="H103" s="87"/>
      <c r="I103" s="87"/>
    </row>
    <row r="104" spans="1:9" ht="18.75">
      <c r="A104" s="23" t="s">
        <v>122</v>
      </c>
      <c r="B104" s="23">
        <f>E11</f>
        <v>0</v>
      </c>
      <c r="C104" s="93"/>
      <c r="D104" s="23"/>
      <c r="G104" s="23" t="s">
        <v>121</v>
      </c>
      <c r="H104" s="23">
        <f>I11</f>
        <v>0</v>
      </c>
      <c r="I104" s="22"/>
    </row>
    <row r="105" spans="1:9" ht="18.75">
      <c r="A105" s="23"/>
      <c r="B105" s="24">
        <f>E12</f>
        <v>0</v>
      </c>
      <c r="C105" s="93"/>
      <c r="D105" s="23"/>
      <c r="G105" s="23" t="s">
        <v>121</v>
      </c>
      <c r="H105" s="23">
        <f>I12</f>
        <v>0</v>
      </c>
      <c r="I105" s="22"/>
    </row>
    <row r="106" spans="1:9" ht="18.75">
      <c r="A106" s="23"/>
      <c r="B106" s="24">
        <f>E13</f>
        <v>0</v>
      </c>
      <c r="C106" s="93"/>
      <c r="D106" s="23"/>
      <c r="G106" s="23" t="s">
        <v>121</v>
      </c>
      <c r="H106" s="23">
        <f>I13</f>
        <v>0</v>
      </c>
      <c r="I106" s="22"/>
    </row>
    <row r="107" spans="1:9" ht="18.75">
      <c r="A107" s="23"/>
      <c r="B107" s="24">
        <f>E14</f>
        <v>0</v>
      </c>
      <c r="C107" s="93"/>
      <c r="D107" s="23"/>
      <c r="G107" s="23" t="s">
        <v>121</v>
      </c>
      <c r="H107" s="23">
        <f>I14</f>
        <v>0</v>
      </c>
      <c r="I107" s="22"/>
    </row>
    <row r="109" spans="1:9" ht="18.75">
      <c r="A109" s="23" t="s">
        <v>123</v>
      </c>
      <c r="C109" s="151"/>
      <c r="D109" s="23"/>
      <c r="E109" s="93"/>
      <c r="F109" s="88" t="s">
        <v>79</v>
      </c>
      <c r="G109" s="215"/>
      <c r="H109" s="23"/>
      <c r="I109" s="23"/>
    </row>
    <row r="111" spans="1:9" ht="18.75">
      <c r="A111" s="229" t="s">
        <v>73</v>
      </c>
      <c r="B111" s="229"/>
      <c r="C111" s="229"/>
      <c r="D111" s="229"/>
      <c r="E111" s="229"/>
      <c r="F111" s="229"/>
      <c r="G111" s="229"/>
      <c r="H111" s="229"/>
      <c r="I111" s="229"/>
    </row>
    <row r="112" spans="1:9" ht="18.75">
      <c r="A112" s="168"/>
      <c r="B112" s="168"/>
      <c r="C112" s="168"/>
      <c r="D112" s="168"/>
      <c r="E112" s="168"/>
      <c r="F112" s="168"/>
      <c r="G112" s="168"/>
      <c r="H112" s="168"/>
      <c r="I112" s="168"/>
    </row>
    <row r="113" spans="1:9" ht="40.5" customHeight="1">
      <c r="A113" s="111">
        <v>1</v>
      </c>
      <c r="B113" s="256" t="s">
        <v>74</v>
      </c>
      <c r="C113" s="256"/>
      <c r="D113" s="256"/>
      <c r="E113" s="256"/>
      <c r="F113" s="256"/>
      <c r="G113" s="256"/>
      <c r="H113" s="256"/>
      <c r="I113" s="256"/>
    </row>
    <row r="114" spans="1:9" ht="17.25" customHeight="1">
      <c r="A114" s="169" t="s">
        <v>76</v>
      </c>
      <c r="B114" s="192"/>
      <c r="C114" s="192"/>
      <c r="D114" s="192"/>
      <c r="E114" s="192"/>
      <c r="F114" s="192"/>
      <c r="G114" s="192"/>
      <c r="H114" s="192"/>
      <c r="I114" s="192"/>
    </row>
    <row r="115" spans="1:9" ht="54" customHeight="1">
      <c r="A115" s="111"/>
      <c r="B115" s="256" t="s">
        <v>75</v>
      </c>
      <c r="C115" s="256"/>
      <c r="D115" s="256"/>
      <c r="E115" s="256"/>
      <c r="F115" s="256"/>
      <c r="G115" s="256"/>
      <c r="H115" s="256"/>
      <c r="I115" s="256"/>
    </row>
    <row r="116" spans="1:9" ht="18.75">
      <c r="A116" s="169" t="s">
        <v>76</v>
      </c>
      <c r="B116" s="195"/>
      <c r="C116" s="195"/>
      <c r="D116" s="195"/>
      <c r="E116" s="195"/>
      <c r="F116" s="195"/>
      <c r="G116" s="195"/>
      <c r="H116" s="195"/>
      <c r="I116" s="195"/>
    </row>
    <row r="117" spans="1:9" ht="72" customHeight="1">
      <c r="A117" s="111"/>
      <c r="B117" s="244" t="s">
        <v>208</v>
      </c>
      <c r="C117" s="244"/>
      <c r="D117" s="244"/>
      <c r="E117" s="244"/>
      <c r="F117" s="244"/>
      <c r="G117" s="244"/>
      <c r="H117" s="244"/>
      <c r="I117" s="244"/>
    </row>
    <row r="118" spans="1:9" ht="18.75" customHeight="1">
      <c r="A118" s="247" t="s">
        <v>202</v>
      </c>
      <c r="B118" s="247"/>
      <c r="C118" s="247"/>
      <c r="D118" s="247"/>
      <c r="E118" s="247"/>
      <c r="F118" s="247"/>
      <c r="G118" s="247"/>
      <c r="H118" s="247"/>
      <c r="I118" s="247"/>
    </row>
    <row r="119" spans="1:9" ht="14.25" customHeight="1">
      <c r="A119" s="171"/>
      <c r="B119" s="89"/>
      <c r="C119" s="89"/>
      <c r="D119" s="89"/>
      <c r="E119" s="89"/>
      <c r="F119" s="90"/>
      <c r="G119" s="89"/>
      <c r="H119" s="171"/>
      <c r="I119" s="171"/>
    </row>
    <row r="120" spans="1:9" ht="18.75">
      <c r="A120" s="245" t="s">
        <v>42</v>
      </c>
      <c r="B120" s="245"/>
      <c r="C120" s="245"/>
      <c r="D120" s="245"/>
      <c r="E120" s="245"/>
      <c r="F120" s="245"/>
      <c r="G120" s="245"/>
      <c r="H120" s="245"/>
      <c r="I120" s="245"/>
    </row>
    <row r="121" spans="1:9" ht="14.25" customHeight="1">
      <c r="A121" s="193"/>
      <c r="B121" s="193"/>
      <c r="C121" s="193"/>
      <c r="D121" s="193"/>
      <c r="E121" s="193"/>
      <c r="F121" s="193"/>
      <c r="G121" s="193"/>
      <c r="H121" s="193"/>
      <c r="I121" s="193"/>
    </row>
    <row r="122" spans="1:9" ht="43.5" customHeight="1">
      <c r="A122" s="246" t="s">
        <v>207</v>
      </c>
      <c r="B122" s="246"/>
      <c r="C122" s="246"/>
      <c r="D122" s="246"/>
      <c r="E122" s="246"/>
      <c r="F122" s="246"/>
      <c r="G122" s="246"/>
      <c r="H122" s="246"/>
      <c r="I122" s="246"/>
    </row>
    <row r="123" spans="1:9" ht="29.25" customHeight="1">
      <c r="A123" s="24" t="s">
        <v>99</v>
      </c>
      <c r="B123" s="23"/>
      <c r="C123" s="23"/>
      <c r="D123" s="23"/>
      <c r="E123" s="23"/>
      <c r="F123" s="23"/>
      <c r="G123" s="23"/>
      <c r="H123" s="23"/>
      <c r="I123" s="23"/>
    </row>
    <row r="124" spans="1:9" ht="14.25" customHeight="1">
      <c r="A124" s="23"/>
      <c r="B124" s="23"/>
      <c r="C124" s="23"/>
      <c r="D124" s="23"/>
      <c r="E124" s="23"/>
      <c r="F124" s="23"/>
      <c r="G124" s="23"/>
      <c r="H124" s="23"/>
      <c r="I124" s="23"/>
    </row>
    <row r="125" spans="1:9" ht="18.75">
      <c r="A125" s="245" t="s">
        <v>43</v>
      </c>
      <c r="B125" s="245"/>
      <c r="C125" s="245"/>
      <c r="D125" s="245"/>
      <c r="E125" s="245"/>
      <c r="F125" s="245"/>
      <c r="G125" s="245"/>
      <c r="H125" s="245"/>
      <c r="I125" s="245"/>
    </row>
    <row r="126" spans="1:9" ht="14.25" customHeight="1">
      <c r="A126" s="200"/>
      <c r="B126" s="200"/>
      <c r="C126" s="200"/>
      <c r="D126" s="200"/>
      <c r="E126" s="200"/>
      <c r="F126" s="200"/>
      <c r="G126" s="200"/>
      <c r="H126" s="200"/>
      <c r="I126" s="200"/>
    </row>
    <row r="127" spans="1:9" ht="18.75">
      <c r="A127" s="23" t="s">
        <v>131</v>
      </c>
      <c r="B127" s="23"/>
      <c r="C127" s="23"/>
      <c r="D127" s="23"/>
      <c r="E127" s="23"/>
      <c r="F127" s="23"/>
      <c r="G127" s="23"/>
      <c r="H127" s="23"/>
      <c r="I127" s="23"/>
    </row>
    <row r="128" spans="1:9" ht="18.75">
      <c r="A128" s="241">
        <f>I82</f>
        <v>3066.666666666667</v>
      </c>
      <c r="B128" s="241"/>
      <c r="C128" s="23" t="s">
        <v>44</v>
      </c>
      <c r="D128" s="126"/>
      <c r="F128" s="23"/>
      <c r="G128" s="23"/>
      <c r="H128" s="23"/>
      <c r="I128" s="23"/>
    </row>
    <row r="129" spans="1:9" ht="18.75">
      <c r="A129" s="23" t="s">
        <v>132</v>
      </c>
      <c r="B129" s="23"/>
      <c r="C129" s="241">
        <f>I84</f>
        <v>0</v>
      </c>
      <c r="D129" s="241"/>
      <c r="E129" s="23" t="s">
        <v>87</v>
      </c>
      <c r="F129" s="23"/>
      <c r="G129" s="23"/>
      <c r="H129" s="23"/>
      <c r="I129" s="23"/>
    </row>
    <row r="130" spans="1:9" ht="18.75">
      <c r="A130" s="23"/>
      <c r="B130" s="23"/>
      <c r="C130" s="91"/>
      <c r="D130" s="23"/>
      <c r="E130" s="23"/>
      <c r="F130" s="23"/>
      <c r="G130" s="23"/>
      <c r="H130" s="23"/>
      <c r="I130" s="23"/>
    </row>
    <row r="131" spans="1:9" ht="18.75">
      <c r="A131" s="23" t="s">
        <v>45</v>
      </c>
      <c r="B131" s="242"/>
      <c r="C131" s="242"/>
      <c r="D131" s="23"/>
      <c r="E131" s="23"/>
      <c r="F131" s="23"/>
      <c r="G131" s="23"/>
      <c r="H131" s="23"/>
      <c r="I131" s="23"/>
    </row>
    <row r="132" spans="1:9" ht="18.75">
      <c r="A132" s="23"/>
      <c r="B132" s="172"/>
      <c r="C132" s="172"/>
      <c r="D132" s="23"/>
      <c r="E132" s="23"/>
      <c r="F132" s="88" t="s">
        <v>133</v>
      </c>
      <c r="G132" s="24">
        <f>C109</f>
        <v>0</v>
      </c>
      <c r="H132" s="23"/>
      <c r="I132" s="23"/>
    </row>
    <row r="133" spans="1:9" ht="18.75">
      <c r="A133" s="23"/>
      <c r="B133" s="23"/>
      <c r="C133" s="23"/>
      <c r="D133" s="23"/>
      <c r="E133" s="93"/>
      <c r="F133" s="93"/>
      <c r="H133" s="23"/>
      <c r="I133" s="23"/>
    </row>
    <row r="134" spans="1:9" ht="32.25" customHeight="1">
      <c r="A134" s="25" t="s">
        <v>46</v>
      </c>
      <c r="B134" s="18"/>
      <c r="C134" s="18"/>
      <c r="D134" s="18"/>
      <c r="E134" s="18"/>
      <c r="F134" s="18"/>
      <c r="G134" s="18"/>
      <c r="H134" s="18"/>
      <c r="I134" s="18"/>
    </row>
    <row r="135" spans="1:9" ht="15.75">
      <c r="A135" s="183" t="s">
        <v>189</v>
      </c>
      <c r="B135" s="14" t="s">
        <v>188</v>
      </c>
      <c r="C135" s="22"/>
      <c r="D135" s="22"/>
      <c r="E135" s="22"/>
      <c r="F135" s="22"/>
      <c r="G135" s="22"/>
      <c r="H135" s="18"/>
      <c r="I135" s="18"/>
    </row>
    <row r="136" spans="1:9" ht="15.75">
      <c r="A136" s="183" t="s">
        <v>189</v>
      </c>
      <c r="B136" s="14" t="s">
        <v>190</v>
      </c>
      <c r="C136" s="22"/>
      <c r="D136" s="22"/>
      <c r="E136" s="22"/>
      <c r="F136" s="22"/>
      <c r="G136" s="22"/>
      <c r="H136" s="18"/>
      <c r="I136" s="18"/>
    </row>
    <row r="137" spans="1:9" ht="15.75">
      <c r="A137" s="183" t="s">
        <v>189</v>
      </c>
      <c r="B137" s="14" t="s">
        <v>191</v>
      </c>
      <c r="C137" s="22"/>
      <c r="D137" s="22"/>
      <c r="E137" s="22"/>
      <c r="F137" s="22"/>
      <c r="G137" s="22"/>
      <c r="H137" s="18"/>
      <c r="I137" s="18"/>
    </row>
    <row r="138" spans="1:9" ht="15.75">
      <c r="A138" s="183" t="s">
        <v>189</v>
      </c>
      <c r="B138" s="14" t="s">
        <v>192</v>
      </c>
      <c r="C138" s="22"/>
      <c r="D138" s="22"/>
      <c r="E138" s="22"/>
      <c r="F138" s="22"/>
      <c r="G138" s="22"/>
      <c r="H138" s="18"/>
      <c r="I138" s="18"/>
    </row>
    <row r="139" spans="1:9" ht="15.75">
      <c r="A139" s="183" t="s">
        <v>189</v>
      </c>
      <c r="B139" s="14" t="s">
        <v>193</v>
      </c>
      <c r="C139" s="22"/>
      <c r="D139" s="22"/>
      <c r="E139" s="22"/>
      <c r="F139" s="22"/>
      <c r="G139" s="22"/>
      <c r="H139" s="18"/>
      <c r="I139" s="18"/>
    </row>
    <row r="140" spans="1:9" ht="15.75">
      <c r="A140" s="183" t="s">
        <v>189</v>
      </c>
      <c r="B140" s="14" t="s">
        <v>194</v>
      </c>
      <c r="C140" s="22"/>
      <c r="D140" s="22"/>
      <c r="E140" s="22"/>
      <c r="F140" s="22"/>
      <c r="G140" s="22"/>
      <c r="H140" s="18"/>
      <c r="I140" s="18"/>
    </row>
    <row r="141" spans="1:9" ht="15.75">
      <c r="A141" s="183" t="s">
        <v>189</v>
      </c>
      <c r="B141" s="14" t="s">
        <v>195</v>
      </c>
      <c r="C141" s="22"/>
      <c r="D141" s="22"/>
      <c r="E141" s="22"/>
      <c r="F141" s="22"/>
      <c r="G141" s="22"/>
      <c r="H141" s="18"/>
      <c r="I141" s="18"/>
    </row>
    <row r="142" spans="1:9" ht="15.75">
      <c r="A142" s="183" t="s">
        <v>189</v>
      </c>
      <c r="B142" s="14" t="s">
        <v>196</v>
      </c>
      <c r="C142" s="22"/>
      <c r="D142" s="22"/>
      <c r="E142" s="22"/>
      <c r="F142" s="22"/>
      <c r="G142" s="22"/>
      <c r="H142" s="18"/>
      <c r="I142" s="18"/>
    </row>
    <row r="143" spans="1:9" ht="15.75">
      <c r="A143" s="183" t="s">
        <v>189</v>
      </c>
      <c r="B143" s="14" t="s">
        <v>197</v>
      </c>
      <c r="C143" s="22"/>
      <c r="D143" s="22"/>
      <c r="E143" s="22"/>
      <c r="F143" s="22"/>
      <c r="G143" s="22"/>
      <c r="H143" s="18"/>
      <c r="I143" s="18"/>
    </row>
    <row r="144" spans="1:9" ht="15.75">
      <c r="A144" s="183" t="s">
        <v>189</v>
      </c>
      <c r="B144" s="14" t="s">
        <v>198</v>
      </c>
      <c r="C144" s="22"/>
      <c r="D144" s="22"/>
      <c r="E144" s="22"/>
      <c r="F144" s="22"/>
      <c r="G144" s="22"/>
      <c r="H144" s="18"/>
      <c r="I144" s="18"/>
    </row>
    <row r="145" spans="1:9" ht="15.75">
      <c r="A145" s="14"/>
      <c r="B145" s="22"/>
      <c r="C145" s="22"/>
      <c r="D145" s="22"/>
      <c r="E145" s="22"/>
      <c r="F145" s="22"/>
      <c r="G145" s="22"/>
      <c r="H145" s="18"/>
      <c r="I145" s="18"/>
    </row>
    <row r="146" spans="1:9" ht="15">
      <c r="A146" s="13"/>
      <c r="B146" s="18"/>
      <c r="C146" s="18"/>
      <c r="D146" s="18"/>
      <c r="E146" s="18"/>
      <c r="F146" s="18"/>
      <c r="G146" s="18"/>
      <c r="H146" s="18"/>
      <c r="I146" s="18"/>
    </row>
    <row r="147" spans="1:9" ht="18.75">
      <c r="A147" s="92" t="s">
        <v>47</v>
      </c>
      <c r="B147" s="23"/>
      <c r="C147" s="23"/>
      <c r="D147" s="23"/>
      <c r="E147" s="23"/>
      <c r="F147" s="23"/>
      <c r="G147" s="23"/>
      <c r="H147" s="23"/>
      <c r="I147" s="23"/>
    </row>
    <row r="148" spans="1:9" ht="18.75">
      <c r="A148" s="93" t="s">
        <v>48</v>
      </c>
      <c r="B148" s="94">
        <f>C109</f>
        <v>0</v>
      </c>
      <c r="C148" s="93"/>
      <c r="D148" s="93"/>
      <c r="E148" s="93"/>
      <c r="F148" s="23"/>
      <c r="G148" s="23" t="s">
        <v>49</v>
      </c>
      <c r="H148" s="184"/>
      <c r="I148" s="23"/>
    </row>
    <row r="149" spans="1:9" ht="18.75">
      <c r="A149" s="23"/>
      <c r="B149" s="23"/>
      <c r="C149" s="23"/>
      <c r="D149" s="23"/>
      <c r="E149" s="23"/>
      <c r="F149" s="23"/>
      <c r="G149" s="23"/>
      <c r="H149" s="23"/>
      <c r="I149" s="23"/>
    </row>
    <row r="150" spans="1:9" ht="18.75">
      <c r="A150" s="23" t="s">
        <v>50</v>
      </c>
      <c r="B150" s="184"/>
      <c r="C150" s="23"/>
      <c r="D150" s="23"/>
      <c r="E150" s="23"/>
      <c r="F150" s="23"/>
      <c r="G150" s="23" t="s">
        <v>206</v>
      </c>
      <c r="H150" s="184"/>
      <c r="I150" s="23"/>
    </row>
    <row r="151" spans="1:9" ht="18.75">
      <c r="A151" s="23"/>
      <c r="B151" s="23"/>
      <c r="C151" s="23"/>
      <c r="D151" s="23"/>
      <c r="E151" s="23"/>
      <c r="F151" s="23"/>
      <c r="I151" s="23"/>
    </row>
    <row r="152" spans="1:9" ht="18.75">
      <c r="A152" s="23" t="s">
        <v>210</v>
      </c>
      <c r="B152" s="184"/>
      <c r="C152" s="152"/>
      <c r="D152" s="152"/>
      <c r="E152" s="152"/>
      <c r="F152" s="152"/>
      <c r="G152" s="23" t="s">
        <v>109</v>
      </c>
      <c r="H152" s="184"/>
      <c r="I152" s="94"/>
    </row>
    <row r="153" spans="1:9" ht="18.75">
      <c r="A153" s="93"/>
      <c r="B153" s="23"/>
      <c r="C153" s="23"/>
      <c r="D153" s="23"/>
      <c r="E153" s="23"/>
      <c r="F153" s="23"/>
      <c r="G153" s="23"/>
      <c r="H153" s="23"/>
      <c r="I153" s="23"/>
    </row>
    <row r="154" spans="1:9" ht="18.75">
      <c r="A154" s="23" t="s">
        <v>205</v>
      </c>
      <c r="B154" s="184"/>
      <c r="C154" s="23"/>
      <c r="D154" s="23"/>
      <c r="E154" s="23"/>
      <c r="F154" s="23"/>
      <c r="G154" s="23" t="s">
        <v>51</v>
      </c>
      <c r="H154" s="151"/>
      <c r="I154" s="23"/>
    </row>
    <row r="155" spans="1:9" ht="15">
      <c r="A155" s="18"/>
      <c r="B155" s="18"/>
      <c r="C155" s="18"/>
      <c r="D155" s="18"/>
      <c r="E155" s="18"/>
      <c r="F155" s="18"/>
      <c r="G155" s="18"/>
      <c r="H155" s="18"/>
      <c r="I155" s="18"/>
    </row>
    <row r="156" spans="1:9" ht="15">
      <c r="A156" s="8"/>
      <c r="B156" s="8"/>
      <c r="C156" s="8"/>
      <c r="D156" s="8"/>
      <c r="E156" s="8"/>
      <c r="F156" s="8"/>
      <c r="G156" s="8"/>
      <c r="H156" s="8"/>
      <c r="I156" s="8"/>
    </row>
    <row r="157" spans="1:9" ht="18.75">
      <c r="A157" s="194" t="s">
        <v>52</v>
      </c>
      <c r="B157" s="194">
        <f>A11</f>
        <v>0</v>
      </c>
      <c r="C157" s="103" t="s">
        <v>22</v>
      </c>
      <c r="D157" s="93"/>
      <c r="E157" s="93"/>
      <c r="F157" s="173"/>
      <c r="G157" s="194" t="s">
        <v>52</v>
      </c>
      <c r="H157" s="194">
        <f>A14</f>
        <v>0</v>
      </c>
      <c r="I157" s="103" t="s">
        <v>185</v>
      </c>
    </row>
    <row r="158" spans="1:9" ht="18.75">
      <c r="A158" s="93"/>
      <c r="B158" s="93"/>
      <c r="C158" s="93"/>
      <c r="D158" s="93"/>
      <c r="E158" s="93"/>
      <c r="F158" s="173"/>
      <c r="G158" s="194" t="s">
        <v>52</v>
      </c>
      <c r="H158" s="194">
        <f>H102</f>
        <v>0</v>
      </c>
      <c r="I158" s="104" t="s">
        <v>77</v>
      </c>
    </row>
    <row r="159" spans="1:9" ht="18.75">
      <c r="A159" s="93"/>
      <c r="B159" s="93"/>
      <c r="C159" s="93"/>
      <c r="D159" s="93"/>
      <c r="E159" s="93"/>
      <c r="F159" s="93"/>
      <c r="G159" s="93"/>
      <c r="H159" s="93"/>
      <c r="I159" s="93"/>
    </row>
    <row r="160" spans="1:9" ht="36.75" customHeight="1">
      <c r="A160" s="243" t="str">
        <f>A4</f>
        <v>CORTE D'ASSISE DI MONZA</v>
      </c>
      <c r="B160" s="243"/>
      <c r="C160" s="243"/>
      <c r="D160" s="243"/>
      <c r="E160" s="243"/>
      <c r="F160" s="243"/>
      <c r="G160" s="243"/>
      <c r="H160" s="243"/>
      <c r="I160" s="243"/>
    </row>
    <row r="161" spans="1:9" ht="20.25">
      <c r="A161" s="222"/>
      <c r="B161" s="222"/>
      <c r="C161" s="222"/>
      <c r="D161" s="222"/>
      <c r="E161" s="222"/>
      <c r="F161" s="222"/>
      <c r="G161" s="222"/>
      <c r="H161" s="222"/>
      <c r="I161" s="222"/>
    </row>
    <row r="162" spans="1:9" ht="27.75" customHeight="1">
      <c r="A162" s="243" t="s">
        <v>54</v>
      </c>
      <c r="B162" s="243"/>
      <c r="C162" s="243"/>
      <c r="D162" s="243"/>
      <c r="E162" s="243"/>
      <c r="F162" s="243"/>
      <c r="G162" s="243"/>
      <c r="H162" s="243"/>
      <c r="I162" s="243"/>
    </row>
    <row r="163" spans="1:9" ht="27.75" customHeight="1">
      <c r="A163" s="222"/>
      <c r="B163" s="222"/>
      <c r="C163" s="222"/>
      <c r="D163" s="222"/>
      <c r="E163" s="222"/>
      <c r="F163" s="222"/>
      <c r="G163" s="222"/>
      <c r="H163" s="222"/>
      <c r="I163" s="222"/>
    </row>
    <row r="164" spans="1:9" ht="15">
      <c r="A164" s="13"/>
      <c r="B164" s="13"/>
      <c r="C164" s="13"/>
      <c r="D164" s="13"/>
      <c r="E164" s="13"/>
      <c r="F164" s="13"/>
      <c r="G164" s="13"/>
      <c r="H164" s="13"/>
      <c r="I164" s="13"/>
    </row>
    <row r="165" spans="1:9" ht="18.75">
      <c r="A165" s="93" t="s">
        <v>175</v>
      </c>
      <c r="B165" s="141"/>
      <c r="C165" s="93"/>
      <c r="D165" s="93"/>
      <c r="E165" s="93"/>
      <c r="F165" s="93"/>
      <c r="G165" s="93"/>
      <c r="H165" s="93"/>
      <c r="I165" s="93"/>
    </row>
    <row r="166" spans="1:9" ht="18.75">
      <c r="A166" s="93" t="s">
        <v>124</v>
      </c>
      <c r="B166" s="93"/>
      <c r="C166" s="93"/>
      <c r="D166" s="93"/>
      <c r="E166" s="93"/>
      <c r="F166" s="93"/>
      <c r="H166" s="117">
        <f>C109</f>
        <v>0</v>
      </c>
      <c r="I166" s="93"/>
    </row>
    <row r="167" spans="1:9" ht="18.75">
      <c r="A167" s="93"/>
      <c r="B167" s="93"/>
      <c r="C167" s="93"/>
      <c r="D167" s="93"/>
      <c r="E167" s="93"/>
      <c r="F167" s="93"/>
      <c r="G167" s="93"/>
      <c r="H167" s="93"/>
      <c r="I167" s="93"/>
    </row>
    <row r="168" spans="1:8" ht="18.75">
      <c r="A168" s="93" t="s">
        <v>114</v>
      </c>
      <c r="B168" s="93"/>
      <c r="C168" s="106">
        <f>E11</f>
        <v>0</v>
      </c>
      <c r="D168" s="107"/>
      <c r="E168" s="107"/>
      <c r="F168" s="154"/>
      <c r="G168" s="24">
        <f>G46</f>
        <v>0</v>
      </c>
      <c r="H168" s="23" t="s">
        <v>3</v>
      </c>
    </row>
    <row r="169" spans="1:8" ht="18.75">
      <c r="A169" s="93"/>
      <c r="B169" s="93"/>
      <c r="C169" s="223"/>
      <c r="D169" s="93"/>
      <c r="E169" s="93"/>
      <c r="F169" s="3"/>
      <c r="G169" s="24"/>
      <c r="H169" s="23"/>
    </row>
    <row r="170" spans="1:9" ht="24.75" customHeight="1">
      <c r="A170" s="229" t="s">
        <v>82</v>
      </c>
      <c r="B170" s="229"/>
      <c r="C170" s="229"/>
      <c r="D170" s="229"/>
      <c r="E170" s="229"/>
      <c r="F170" s="229"/>
      <c r="G170" s="229"/>
      <c r="H170" s="229"/>
      <c r="I170" s="229"/>
    </row>
    <row r="171" spans="1:9" ht="18" customHeight="1">
      <c r="A171" s="234" t="s">
        <v>81</v>
      </c>
      <c r="B171" s="234"/>
      <c r="C171" s="196"/>
      <c r="D171" s="196"/>
      <c r="E171" s="196"/>
      <c r="F171" s="196"/>
      <c r="G171" s="196"/>
      <c r="H171" s="196"/>
      <c r="I171" s="196"/>
    </row>
    <row r="172" spans="1:9" ht="75" customHeight="1">
      <c r="A172" s="235" t="str">
        <f>IF(A113=1,B113,IF(A115=1,B115,IF(A117=1,B117)))</f>
        <v>difensore di imputato/indagato ammesso al Patrocinio a spese dello Stato con provvedimento emesso da questo Ufficio in data ______________ (ipotesi ex art. 82 D.P.R. 115/2002)</v>
      </c>
      <c r="B172" s="235"/>
      <c r="C172" s="235"/>
      <c r="D172" s="235"/>
      <c r="E172" s="235"/>
      <c r="F172" s="235"/>
      <c r="G172" s="235"/>
      <c r="H172" s="235"/>
      <c r="I172" s="235"/>
    </row>
    <row r="173" spans="1:9" ht="24.75" customHeight="1">
      <c r="A173" s="229" t="s">
        <v>80</v>
      </c>
      <c r="B173" s="229"/>
      <c r="C173" s="229"/>
      <c r="D173" s="229"/>
      <c r="E173" s="229"/>
      <c r="F173" s="229"/>
      <c r="G173" s="229"/>
      <c r="H173" s="229"/>
      <c r="I173" s="229"/>
    </row>
    <row r="174" spans="1:9" ht="66" customHeight="1">
      <c r="A174" s="232" t="s">
        <v>83</v>
      </c>
      <c r="B174" s="232"/>
      <c r="C174" s="232"/>
      <c r="D174" s="232"/>
      <c r="E174" s="232"/>
      <c r="F174" s="232"/>
      <c r="G174" s="232"/>
      <c r="H174" s="232"/>
      <c r="I174" s="232"/>
    </row>
    <row r="175" spans="1:9" ht="68.25" customHeight="1">
      <c r="A175" s="232" t="s">
        <v>209</v>
      </c>
      <c r="B175" s="232"/>
      <c r="C175" s="232"/>
      <c r="D175" s="232"/>
      <c r="E175" s="232"/>
      <c r="F175" s="232"/>
      <c r="G175" s="232"/>
      <c r="H175" s="232"/>
      <c r="I175" s="232"/>
    </row>
    <row r="176" spans="1:9" ht="36" customHeight="1">
      <c r="A176" s="232" t="s">
        <v>85</v>
      </c>
      <c r="B176" s="232"/>
      <c r="C176" s="232"/>
      <c r="D176" s="232"/>
      <c r="E176" s="232"/>
      <c r="F176" s="232"/>
      <c r="G176" s="232"/>
      <c r="H176" s="232"/>
      <c r="I176" s="232"/>
    </row>
    <row r="177" spans="1:9" ht="20.25" customHeight="1">
      <c r="A177" s="232" t="s">
        <v>84</v>
      </c>
      <c r="B177" s="232"/>
      <c r="C177" s="232"/>
      <c r="D177" s="232"/>
      <c r="E177" s="232"/>
      <c r="F177" s="232"/>
      <c r="G177" s="232"/>
      <c r="H177" s="232"/>
      <c r="I177" s="232"/>
    </row>
    <row r="178" spans="1:9" ht="22.5" customHeight="1">
      <c r="A178" s="229" t="s">
        <v>86</v>
      </c>
      <c r="B178" s="229"/>
      <c r="C178" s="229"/>
      <c r="D178" s="229"/>
      <c r="E178" s="229"/>
      <c r="F178" s="229"/>
      <c r="G178" s="229"/>
      <c r="H178" s="229"/>
      <c r="I178" s="229"/>
    </row>
    <row r="179" spans="1:9" ht="25.5" customHeight="1">
      <c r="A179" s="93" t="s">
        <v>125</v>
      </c>
      <c r="B179" s="167"/>
      <c r="D179" s="93">
        <f>C108</f>
        <v>0</v>
      </c>
      <c r="E179" s="93"/>
      <c r="F179" s="93"/>
      <c r="G179" s="239" t="s">
        <v>199</v>
      </c>
      <c r="H179" s="239"/>
      <c r="I179" s="199">
        <f>I82</f>
        <v>3066.666666666667</v>
      </c>
    </row>
    <row r="180" spans="1:9" ht="18.75">
      <c r="A180" s="127" t="s">
        <v>134</v>
      </c>
      <c r="B180" s="93"/>
      <c r="C180" s="93"/>
      <c r="D180" s="93"/>
      <c r="E180" s="93"/>
      <c r="F180" s="93"/>
      <c r="G180" s="186"/>
      <c r="I180" s="93"/>
    </row>
    <row r="181" spans="1:9" ht="18.75">
      <c r="A181" s="93" t="s">
        <v>200</v>
      </c>
      <c r="B181" s="93"/>
      <c r="C181" s="240">
        <f>I84</f>
        <v>0</v>
      </c>
      <c r="D181" s="240"/>
      <c r="E181" s="127" t="s">
        <v>135</v>
      </c>
      <c r="F181" s="93"/>
      <c r="G181" s="186"/>
      <c r="I181" s="93"/>
    </row>
    <row r="182" spans="1:9" ht="18.75">
      <c r="A182" s="93"/>
      <c r="B182" s="93"/>
      <c r="C182" s="93"/>
      <c r="D182" s="93"/>
      <c r="E182" s="167"/>
      <c r="F182" s="93"/>
      <c r="G182" s="93"/>
      <c r="H182" s="93"/>
      <c r="I182" s="93"/>
    </row>
    <row r="183" spans="1:9" ht="21" customHeight="1">
      <c r="A183" s="233" t="s">
        <v>115</v>
      </c>
      <c r="B183" s="233"/>
      <c r="C183" s="233"/>
      <c r="D183" s="233"/>
      <c r="E183" s="233"/>
      <c r="F183" s="233"/>
      <c r="G183" s="233"/>
      <c r="H183" s="233"/>
      <c r="I183" s="233"/>
    </row>
    <row r="184" spans="1:9" ht="42" customHeight="1">
      <c r="A184" s="233" t="s">
        <v>88</v>
      </c>
      <c r="B184" s="233"/>
      <c r="C184" s="233"/>
      <c r="D184" s="233"/>
      <c r="E184" s="233"/>
      <c r="F184" s="233"/>
      <c r="G184" s="233"/>
      <c r="H184" s="233"/>
      <c r="I184" s="233"/>
    </row>
    <row r="185" spans="1:9" ht="39.75" customHeight="1">
      <c r="A185" s="233" t="s">
        <v>89</v>
      </c>
      <c r="B185" s="233"/>
      <c r="C185" s="233"/>
      <c r="D185" s="233"/>
      <c r="E185" s="233"/>
      <c r="F185" s="233"/>
      <c r="G185" s="233"/>
      <c r="H185" s="233"/>
      <c r="I185" s="233"/>
    </row>
    <row r="186" spans="1:9" ht="24.75" customHeight="1">
      <c r="A186" s="93" t="s">
        <v>55</v>
      </c>
      <c r="B186" s="93"/>
      <c r="C186" s="93"/>
      <c r="D186" s="93"/>
      <c r="E186" s="93"/>
      <c r="F186" s="93"/>
      <c r="G186" s="93"/>
      <c r="H186" s="93"/>
      <c r="I186" s="93"/>
    </row>
    <row r="187" spans="1:9" ht="18.75">
      <c r="A187" s="93"/>
      <c r="B187" s="93"/>
      <c r="C187" s="93"/>
      <c r="D187" s="93"/>
      <c r="E187" s="93"/>
      <c r="F187" s="167"/>
      <c r="G187" s="167"/>
      <c r="H187" s="93" t="s">
        <v>56</v>
      </c>
      <c r="I187" s="93"/>
    </row>
    <row r="188" spans="1:9" ht="17.25" customHeight="1">
      <c r="A188" s="167"/>
      <c r="B188" s="167"/>
      <c r="C188" s="167"/>
      <c r="D188" s="167"/>
      <c r="E188" s="93"/>
      <c r="F188" s="167"/>
      <c r="G188" s="93"/>
      <c r="H188" s="93"/>
      <c r="I188" s="93"/>
    </row>
    <row r="189" spans="1:9" ht="18.75">
      <c r="A189" s="93" t="s">
        <v>112</v>
      </c>
      <c r="B189" s="93"/>
      <c r="C189" s="93"/>
      <c r="D189" s="93"/>
      <c r="E189" s="93"/>
      <c r="F189" s="93"/>
      <c r="G189" s="93"/>
      <c r="H189" s="93"/>
      <c r="I189" s="93"/>
    </row>
    <row r="190" spans="1:9" ht="18.75">
      <c r="A190" s="93" t="s">
        <v>76</v>
      </c>
      <c r="B190" s="93"/>
      <c r="C190" s="93"/>
      <c r="D190" s="93"/>
      <c r="E190" s="93"/>
      <c r="F190" s="93"/>
      <c r="G190" s="93"/>
      <c r="H190" s="93"/>
      <c r="I190" s="93"/>
    </row>
    <row r="191" spans="1:9" ht="18.75">
      <c r="A191" s="93" t="s">
        <v>90</v>
      </c>
      <c r="B191" s="93"/>
      <c r="C191" s="93"/>
      <c r="D191" s="93"/>
      <c r="E191" s="93"/>
      <c r="F191" s="93"/>
      <c r="G191" s="93"/>
      <c r="H191" s="93"/>
      <c r="I191" s="93"/>
    </row>
    <row r="192" spans="1:9" ht="18.75">
      <c r="A192" s="108"/>
      <c r="B192" s="108"/>
      <c r="C192" s="108"/>
      <c r="D192" s="108"/>
      <c r="E192" s="108"/>
      <c r="F192" s="108"/>
      <c r="G192" s="167"/>
      <c r="H192" s="104" t="s">
        <v>57</v>
      </c>
      <c r="I192" s="108"/>
    </row>
    <row r="193" spans="1:9" ht="44.25" customHeight="1">
      <c r="A193" s="10"/>
      <c r="B193" s="9"/>
      <c r="C193" s="9"/>
      <c r="D193" s="9"/>
      <c r="E193" s="9"/>
      <c r="F193" s="9"/>
      <c r="G193" s="17"/>
      <c r="H193" s="17"/>
      <c r="I193" s="9"/>
    </row>
    <row r="194" spans="1:9" ht="23.25" customHeight="1">
      <c r="A194" s="236" t="s">
        <v>91</v>
      </c>
      <c r="B194" s="237"/>
      <c r="C194" s="237"/>
      <c r="D194" s="237"/>
      <c r="E194" s="237"/>
      <c r="F194" s="237"/>
      <c r="G194" s="237"/>
      <c r="H194" s="237"/>
      <c r="I194" s="238"/>
    </row>
    <row r="195" spans="1:9" ht="18.75">
      <c r="A195" s="109" t="s">
        <v>92</v>
      </c>
      <c r="B195" s="93"/>
      <c r="C195" s="93"/>
      <c r="D195" s="93"/>
      <c r="E195" s="93"/>
      <c r="F195" s="93"/>
      <c r="G195" s="93"/>
      <c r="H195" s="93"/>
      <c r="I195" s="110"/>
    </row>
    <row r="196" spans="1:9" ht="19.5" customHeight="1">
      <c r="A196" s="175" t="s">
        <v>110</v>
      </c>
      <c r="B196" s="93"/>
      <c r="C196" s="93"/>
      <c r="D196" s="93"/>
      <c r="E196" s="93"/>
      <c r="F196" s="93"/>
      <c r="G196" s="93"/>
      <c r="H196" s="93"/>
      <c r="I196" s="110"/>
    </row>
    <row r="197" spans="1:9" ht="23.25" customHeight="1">
      <c r="A197" s="175" t="s">
        <v>111</v>
      </c>
      <c r="B197" s="93"/>
      <c r="C197" s="93"/>
      <c r="D197" s="93"/>
      <c r="E197" s="93"/>
      <c r="F197" s="93"/>
      <c r="G197" s="93"/>
      <c r="H197" s="93"/>
      <c r="I197" s="110"/>
    </row>
    <row r="198" spans="1:9" ht="18.75">
      <c r="A198" s="225" t="s">
        <v>93</v>
      </c>
      <c r="B198" s="226"/>
      <c r="C198" s="226"/>
      <c r="D198" s="226"/>
      <c r="E198" s="226"/>
      <c r="F198" s="226"/>
      <c r="G198" s="226"/>
      <c r="H198" s="226"/>
      <c r="I198" s="227"/>
    </row>
    <row r="199" spans="1:9" ht="18.75">
      <c r="A199" s="228" t="s">
        <v>42</v>
      </c>
      <c r="B199" s="229"/>
      <c r="C199" s="229"/>
      <c r="D199" s="229"/>
      <c r="E199" s="229"/>
      <c r="F199" s="229"/>
      <c r="G199" s="229"/>
      <c r="H199" s="229"/>
      <c r="I199" s="230"/>
    </row>
    <row r="200" spans="1:9" ht="18.75">
      <c r="A200" s="109" t="s">
        <v>98</v>
      </c>
      <c r="B200" s="93"/>
      <c r="C200" s="93"/>
      <c r="D200" s="93"/>
      <c r="E200" s="93"/>
      <c r="F200" s="93"/>
      <c r="G200" s="93"/>
      <c r="H200" s="93"/>
      <c r="I200" s="110"/>
    </row>
    <row r="201" spans="1:9" ht="18.75">
      <c r="A201" s="109"/>
      <c r="B201" s="93"/>
      <c r="C201" s="93"/>
      <c r="D201" s="93"/>
      <c r="E201" s="93"/>
      <c r="F201" s="93"/>
      <c r="G201" s="93"/>
      <c r="H201" s="93"/>
      <c r="I201" s="110"/>
    </row>
    <row r="202" spans="1:9" ht="18.75">
      <c r="A202" s="109" t="s">
        <v>94</v>
      </c>
      <c r="B202" s="93"/>
      <c r="C202" s="93"/>
      <c r="D202" s="93"/>
      <c r="E202" s="93"/>
      <c r="F202" s="93"/>
      <c r="G202" s="93"/>
      <c r="H202" s="93"/>
      <c r="I202" s="110"/>
    </row>
    <row r="203" spans="1:9" ht="18.75">
      <c r="A203" s="176"/>
      <c r="B203" s="107"/>
      <c r="C203" s="107"/>
      <c r="D203" s="107"/>
      <c r="E203" s="107"/>
      <c r="F203" s="107"/>
      <c r="G203" s="107"/>
      <c r="H203" s="107" t="s">
        <v>95</v>
      </c>
      <c r="I203" s="177"/>
    </row>
    <row r="204" spans="1:9" ht="63" customHeight="1">
      <c r="A204" s="173"/>
      <c r="B204" s="173"/>
      <c r="C204" s="173"/>
      <c r="D204" s="173"/>
      <c r="E204" s="173"/>
      <c r="F204" s="173"/>
      <c r="G204" s="173"/>
      <c r="H204" s="173"/>
      <c r="I204" s="173"/>
    </row>
    <row r="205" spans="1:9" ht="18.75">
      <c r="A205" s="231" t="s">
        <v>96</v>
      </c>
      <c r="B205" s="231"/>
      <c r="C205" s="231"/>
      <c r="D205" s="231"/>
      <c r="E205" s="231"/>
      <c r="F205" s="231"/>
      <c r="G205" s="231"/>
      <c r="H205" s="231"/>
      <c r="I205" s="231"/>
    </row>
    <row r="206" spans="1:9" ht="18.75">
      <c r="A206" s="178"/>
      <c r="B206" s="179"/>
      <c r="C206" s="179"/>
      <c r="D206" s="179"/>
      <c r="E206" s="179"/>
      <c r="F206" s="179"/>
      <c r="G206" s="179"/>
      <c r="H206" s="179"/>
      <c r="I206" s="180"/>
    </row>
    <row r="207" spans="1:9" ht="18.75">
      <c r="A207" s="181" t="s">
        <v>97</v>
      </c>
      <c r="B207" s="93"/>
      <c r="C207" s="93"/>
      <c r="D207" s="93"/>
      <c r="E207" s="93"/>
      <c r="F207" s="93"/>
      <c r="G207" s="93"/>
      <c r="H207" s="93"/>
      <c r="I207" s="110"/>
    </row>
    <row r="208" spans="1:9" ht="18.75">
      <c r="A208" s="109"/>
      <c r="B208" s="93"/>
      <c r="C208" s="93"/>
      <c r="D208" s="93"/>
      <c r="E208" s="93"/>
      <c r="F208" s="93"/>
      <c r="G208" s="93"/>
      <c r="H208" s="93"/>
      <c r="I208" s="110"/>
    </row>
    <row r="209" spans="1:9" ht="18.75">
      <c r="A209" s="109" t="s">
        <v>94</v>
      </c>
      <c r="B209" s="93"/>
      <c r="C209" s="93"/>
      <c r="D209" s="93"/>
      <c r="E209" s="93"/>
      <c r="F209" s="93"/>
      <c r="G209" s="93"/>
      <c r="H209" s="93"/>
      <c r="I209" s="110"/>
    </row>
    <row r="210" spans="1:9" ht="18.75">
      <c r="A210" s="176"/>
      <c r="B210" s="107"/>
      <c r="C210" s="107"/>
      <c r="D210" s="107"/>
      <c r="E210" s="107"/>
      <c r="F210" s="107"/>
      <c r="G210" s="107"/>
      <c r="H210" s="107" t="s">
        <v>95</v>
      </c>
      <c r="I210" s="177"/>
    </row>
    <row r="211" spans="1:9" ht="18.75">
      <c r="A211" s="173"/>
      <c r="B211" s="173"/>
      <c r="C211" s="173"/>
      <c r="D211" s="173"/>
      <c r="E211" s="173"/>
      <c r="F211" s="173"/>
      <c r="G211" s="173"/>
      <c r="H211" s="173"/>
      <c r="I211" s="173"/>
    </row>
    <row r="212" spans="1:9" ht="15">
      <c r="A212" s="157"/>
      <c r="B212" s="157"/>
      <c r="C212" s="157"/>
      <c r="D212" s="157"/>
      <c r="E212" s="157"/>
      <c r="F212" s="157"/>
      <c r="G212" s="157"/>
      <c r="H212" s="157"/>
      <c r="I212" s="157"/>
    </row>
  </sheetData>
  <sheetProtection password="83AF" sheet="1" formatCells="0" selectLockedCells="1"/>
  <mergeCells count="63">
    <mergeCell ref="G179:H179"/>
    <mergeCell ref="C181:D181"/>
    <mergeCell ref="A205:I205"/>
    <mergeCell ref="B22:E22"/>
    <mergeCell ref="A183:I183"/>
    <mergeCell ref="A184:I184"/>
    <mergeCell ref="A185:I185"/>
    <mergeCell ref="A194:I194"/>
    <mergeCell ref="A198:I198"/>
    <mergeCell ref="A199:I199"/>
    <mergeCell ref="A173:I173"/>
    <mergeCell ref="A174:I174"/>
    <mergeCell ref="A175:I175"/>
    <mergeCell ref="A176:I176"/>
    <mergeCell ref="A177:I177"/>
    <mergeCell ref="A178:I178"/>
    <mergeCell ref="A160:I160"/>
    <mergeCell ref="A162:I162"/>
    <mergeCell ref="A170:I170"/>
    <mergeCell ref="A171:B171"/>
    <mergeCell ref="A172:I172"/>
    <mergeCell ref="A120:I120"/>
    <mergeCell ref="A122:I122"/>
    <mergeCell ref="A125:I125"/>
    <mergeCell ref="A128:B128"/>
    <mergeCell ref="C129:D129"/>
    <mergeCell ref="B131:C131"/>
    <mergeCell ref="A99:I100"/>
    <mergeCell ref="A111:I111"/>
    <mergeCell ref="B113:I113"/>
    <mergeCell ref="B115:I115"/>
    <mergeCell ref="B117:I117"/>
    <mergeCell ref="A118:I118"/>
    <mergeCell ref="A92:I92"/>
    <mergeCell ref="A93:I93"/>
    <mergeCell ref="A97:I97"/>
    <mergeCell ref="A43:I43"/>
    <mergeCell ref="A47:I47"/>
    <mergeCell ref="A50:F50"/>
    <mergeCell ref="A51:F51"/>
    <mergeCell ref="A85:I85"/>
    <mergeCell ref="A34:I34"/>
    <mergeCell ref="B36:E36"/>
    <mergeCell ref="A38:I38"/>
    <mergeCell ref="A40:I40"/>
    <mergeCell ref="A41:I41"/>
    <mergeCell ref="A42:I42"/>
    <mergeCell ref="B27:E27"/>
    <mergeCell ref="H27:I27"/>
    <mergeCell ref="B32:E32"/>
    <mergeCell ref="H32:I32"/>
    <mergeCell ref="B33:E33"/>
    <mergeCell ref="A8:I8"/>
    <mergeCell ref="A9:B9"/>
    <mergeCell ref="B11:C11"/>
    <mergeCell ref="B12:C12"/>
    <mergeCell ref="B18:E18"/>
    <mergeCell ref="H22:I22"/>
    <mergeCell ref="A1:I1"/>
    <mergeCell ref="A2:I2"/>
    <mergeCell ref="A4:I4"/>
    <mergeCell ref="A6:I6"/>
    <mergeCell ref="A7:I7"/>
  </mergeCells>
  <conditionalFormatting sqref="B148">
    <cfRule type="cellIs" priority="3" dxfId="12" operator="equal">
      <formula>"C131"</formula>
    </cfRule>
  </conditionalFormatting>
  <conditionalFormatting sqref="A14 A12">
    <cfRule type="iconSet" priority="2" dxfId="11">
      <iconSet iconSet="3ArrowsGray">
        <cfvo type="percent" val="0"/>
        <cfvo type="percent" val="33"/>
        <cfvo type="percent" val="67"/>
      </iconSet>
    </cfRule>
  </conditionalFormatting>
  <conditionalFormatting sqref="A11">
    <cfRule type="iconSet" priority="1" dxfId="11">
      <iconSet iconSet="3ArrowsGray">
        <cfvo type="percent" val="0"/>
        <cfvo type="percent" val="33"/>
        <cfvo type="percent" val="67"/>
      </iconSet>
    </cfRule>
  </conditionalFormatting>
  <dataValidations count="3">
    <dataValidation type="whole" allowBlank="1" showInputMessage="1" showErrorMessage="1" sqref="G23:G24">
      <formula1>0</formula1>
      <formula2>99</formula2>
    </dataValidation>
    <dataValidation type="whole" allowBlank="1" showInputMessage="1" showErrorMessage="1" sqref="A28">
      <formula1>1</formula1>
      <formula2>999</formula2>
    </dataValidation>
    <dataValidation type="whole" allowBlank="1" showInputMessage="1" showErrorMessage="1" sqref="A39 G28 G33 A33 F37 F39">
      <formula1>1</formula1>
      <formula2>99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4" r:id="rId4"/>
  <rowBreaks count="3" manualBreakCount="3">
    <brk id="43" max="8" man="1"/>
    <brk id="95" max="8" man="1"/>
    <brk id="155" max="8" man="1"/>
  </rowBreaks>
  <drawing r:id="rId3"/>
  <legacyDrawing r:id="rId2"/>
  <oleObjects>
    <oleObject progId="Word.Picture.8" shapeId="186241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7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2.57421875" style="155" customWidth="1"/>
    <col min="2" max="2" width="11.00390625" style="155" bestFit="1" customWidth="1"/>
    <col min="3" max="5" width="9.7109375" style="155" customWidth="1"/>
    <col min="6" max="6" width="12.7109375" style="155" customWidth="1"/>
    <col min="7" max="7" width="14.140625" style="155" customWidth="1"/>
    <col min="8" max="8" width="13.421875" style="155" customWidth="1"/>
    <col min="9" max="9" width="23.57421875" style="155" customWidth="1"/>
    <col min="10" max="16384" width="9.140625" style="155" customWidth="1"/>
  </cols>
  <sheetData>
    <row r="1" spans="1:9" ht="69.75" customHeight="1" thickBot="1">
      <c r="A1" s="303" t="s">
        <v>67</v>
      </c>
      <c r="B1" s="304"/>
      <c r="C1" s="304"/>
      <c r="D1" s="304"/>
      <c r="E1" s="304"/>
      <c r="F1" s="304"/>
      <c r="G1" s="304"/>
      <c r="H1" s="304"/>
      <c r="I1" s="305"/>
    </row>
    <row r="2" spans="1:9" ht="42" customHeight="1" thickBot="1">
      <c r="A2" s="306" t="s">
        <v>104</v>
      </c>
      <c r="B2" s="307"/>
      <c r="C2" s="307"/>
      <c r="D2" s="307"/>
      <c r="E2" s="307"/>
      <c r="F2" s="307"/>
      <c r="G2" s="307"/>
      <c r="H2" s="307"/>
      <c r="I2" s="308"/>
    </row>
    <row r="3" spans="1:9" ht="14.25" customHeight="1">
      <c r="A3" s="52"/>
      <c r="B3" s="26"/>
      <c r="C3" s="26"/>
      <c r="D3" s="26"/>
      <c r="E3" s="26"/>
      <c r="F3" s="26"/>
      <c r="G3" s="26"/>
      <c r="H3" s="26"/>
      <c r="I3" s="26"/>
    </row>
    <row r="4" spans="1:9" ht="21" customHeight="1">
      <c r="A4" s="309" t="s">
        <v>0</v>
      </c>
      <c r="B4" s="309"/>
      <c r="C4" s="309"/>
      <c r="D4" s="309"/>
      <c r="E4" s="309"/>
      <c r="F4" s="309"/>
      <c r="G4" s="309"/>
      <c r="H4" s="309"/>
      <c r="I4" s="309"/>
    </row>
    <row r="5" spans="1:9" ht="23.25" customHeight="1">
      <c r="A5" s="309" t="str">
        <f>IF(A25=2,"IN COMPOSIZIONE COLLEGIALE",IF(A25=1,"IN COMPOSIZIONE MONOCRATICA"))</f>
        <v>IN COMPOSIZIONE MONOCRATICA</v>
      </c>
      <c r="B5" s="309"/>
      <c r="C5" s="309"/>
      <c r="D5" s="309"/>
      <c r="E5" s="309"/>
      <c r="F5" s="309"/>
      <c r="G5" s="309"/>
      <c r="H5" s="309"/>
      <c r="I5" s="309"/>
    </row>
    <row r="6" spans="1:9" ht="17.25" customHeight="1">
      <c r="A6" s="27"/>
      <c r="B6" s="27"/>
      <c r="C6" s="27"/>
      <c r="D6" s="27"/>
      <c r="E6" s="27"/>
      <c r="F6" s="27"/>
      <c r="G6" s="27"/>
      <c r="H6" s="27"/>
      <c r="I6" s="27"/>
    </row>
    <row r="7" spans="1:9" ht="20.25" customHeight="1">
      <c r="A7" s="309" t="s">
        <v>69</v>
      </c>
      <c r="B7" s="309"/>
      <c r="C7" s="309"/>
      <c r="D7" s="309"/>
      <c r="E7" s="309"/>
      <c r="F7" s="309"/>
      <c r="G7" s="309"/>
      <c r="H7" s="309"/>
      <c r="I7" s="309"/>
    </row>
    <row r="8" spans="1:9" ht="22.5" customHeight="1">
      <c r="A8" s="309" t="s">
        <v>168</v>
      </c>
      <c r="B8" s="309"/>
      <c r="C8" s="309"/>
      <c r="D8" s="309"/>
      <c r="E8" s="309"/>
      <c r="F8" s="309"/>
      <c r="G8" s="309"/>
      <c r="H8" s="309"/>
      <c r="I8" s="309"/>
    </row>
    <row r="9" spans="1:9" ht="15.75" thickBot="1">
      <c r="A9" s="55" t="s">
        <v>116</v>
      </c>
      <c r="B9" s="2"/>
      <c r="C9" s="2"/>
      <c r="D9" s="2"/>
      <c r="E9" s="2"/>
      <c r="F9" s="2"/>
      <c r="G9" s="2"/>
      <c r="H9" s="2"/>
      <c r="I9" s="2"/>
    </row>
    <row r="10" spans="1:9" s="157" customFormat="1" ht="15.75">
      <c r="A10" s="297" t="s">
        <v>1</v>
      </c>
      <c r="B10" s="298"/>
      <c r="C10" s="99"/>
      <c r="D10" s="156"/>
      <c r="E10" s="29" t="s">
        <v>2</v>
      </c>
      <c r="F10" s="37"/>
      <c r="G10" s="37"/>
      <c r="H10" s="37"/>
      <c r="I10" s="99"/>
    </row>
    <row r="11" spans="1:9" s="157" customFormat="1" ht="15.75">
      <c r="A11" s="34" t="s">
        <v>22</v>
      </c>
      <c r="B11" s="14"/>
      <c r="C11" s="100"/>
      <c r="D11" s="156"/>
      <c r="E11" s="30" t="s">
        <v>68</v>
      </c>
      <c r="F11" s="11"/>
      <c r="G11" s="11"/>
      <c r="H11" s="11"/>
      <c r="I11" s="100"/>
    </row>
    <row r="12" spans="1:9" s="157" customFormat="1" ht="15.75">
      <c r="A12" s="35"/>
      <c r="B12" s="299" t="s">
        <v>71</v>
      </c>
      <c r="C12" s="300"/>
      <c r="D12" s="156"/>
      <c r="E12" s="31"/>
      <c r="F12" s="209"/>
      <c r="G12" s="209"/>
      <c r="H12" s="210" t="s">
        <v>121</v>
      </c>
      <c r="I12" s="114"/>
    </row>
    <row r="13" spans="1:9" s="157" customFormat="1" ht="15.75">
      <c r="A13" s="204"/>
      <c r="B13" s="301"/>
      <c r="C13" s="302"/>
      <c r="D13" s="156"/>
      <c r="E13" s="32"/>
      <c r="F13" s="211"/>
      <c r="G13" s="211"/>
      <c r="H13" s="210" t="s">
        <v>121</v>
      </c>
      <c r="I13" s="115"/>
    </row>
    <row r="14" spans="1:9" s="157" customFormat="1" ht="15.75">
      <c r="A14" s="34" t="s">
        <v>70</v>
      </c>
      <c r="B14" s="12"/>
      <c r="C14" s="100"/>
      <c r="D14" s="156"/>
      <c r="E14" s="32"/>
      <c r="F14" s="211"/>
      <c r="G14" s="211"/>
      <c r="H14" s="210" t="s">
        <v>121</v>
      </c>
      <c r="I14" s="115"/>
    </row>
    <row r="15" spans="1:9" s="157" customFormat="1" ht="16.5" thickBot="1">
      <c r="A15" s="36"/>
      <c r="B15" s="205"/>
      <c r="C15" s="42"/>
      <c r="D15" s="100"/>
      <c r="E15" s="33"/>
      <c r="F15" s="212"/>
      <c r="G15" s="212"/>
      <c r="H15" s="210" t="s">
        <v>121</v>
      </c>
      <c r="I15" s="116"/>
    </row>
    <row r="16" spans="1:9" ht="15">
      <c r="A16" s="28" t="s">
        <v>137</v>
      </c>
      <c r="B16" s="4"/>
      <c r="C16" s="158"/>
      <c r="D16" s="159"/>
      <c r="E16" s="160"/>
      <c r="F16" s="160"/>
      <c r="G16" s="160"/>
      <c r="H16" s="160"/>
      <c r="I16" s="160"/>
    </row>
    <row r="17" spans="1:9" s="3" customFormat="1" ht="15">
      <c r="A17" s="28" t="s">
        <v>120</v>
      </c>
      <c r="B17" s="4"/>
      <c r="C17" s="158"/>
      <c r="D17" s="159"/>
      <c r="E17" s="159"/>
      <c r="F17" s="159"/>
      <c r="G17" s="159"/>
      <c r="H17" s="159"/>
      <c r="I17" s="159"/>
    </row>
    <row r="18" spans="1:9" ht="15.75" thickBot="1">
      <c r="A18" s="5"/>
      <c r="B18" s="5"/>
      <c r="C18" s="5"/>
      <c r="D18" s="5"/>
      <c r="E18" s="5"/>
      <c r="F18" s="5"/>
      <c r="G18" s="5"/>
      <c r="H18" s="5"/>
      <c r="I18" s="5"/>
    </row>
    <row r="19" spans="1:9" s="157" customFormat="1" ht="15.75">
      <c r="A19" s="190" t="s">
        <v>4</v>
      </c>
      <c r="B19" s="285" t="s">
        <v>5</v>
      </c>
      <c r="C19" s="285"/>
      <c r="D19" s="285"/>
      <c r="E19" s="286"/>
      <c r="F19" s="95"/>
      <c r="G19" s="95"/>
      <c r="H19" s="95"/>
      <c r="I19" s="95"/>
    </row>
    <row r="20" spans="1:9" s="157" customFormat="1" ht="16.5" thickBot="1">
      <c r="A20" s="40">
        <v>0</v>
      </c>
      <c r="B20" s="41"/>
      <c r="C20" s="41" t="s">
        <v>6</v>
      </c>
      <c r="D20" s="101"/>
      <c r="E20" s="97"/>
      <c r="F20" s="9"/>
      <c r="G20" s="96"/>
      <c r="H20" s="96"/>
      <c r="I20" s="96"/>
    </row>
    <row r="21" spans="1:9" ht="15">
      <c r="A21" s="28" t="s">
        <v>138</v>
      </c>
      <c r="B21" s="5"/>
      <c r="C21" s="5"/>
      <c r="D21" s="5"/>
      <c r="E21" s="5"/>
      <c r="F21" s="5"/>
      <c r="G21" s="5"/>
      <c r="H21" s="5"/>
      <c r="I21" s="5"/>
    </row>
    <row r="22" spans="1:9" ht="15.75" thickBot="1">
      <c r="A22" s="5"/>
      <c r="B22" s="5"/>
      <c r="C22" s="5"/>
      <c r="D22" s="5"/>
      <c r="E22" s="5"/>
      <c r="F22" s="5"/>
      <c r="G22" s="5"/>
      <c r="H22" s="5"/>
      <c r="I22" s="5"/>
    </row>
    <row r="23" spans="1:9" ht="15.75">
      <c r="A23" s="29" t="s">
        <v>7</v>
      </c>
      <c r="B23" s="39" t="s">
        <v>8</v>
      </c>
      <c r="C23" s="293" t="s">
        <v>100</v>
      </c>
      <c r="D23" s="293"/>
      <c r="E23" s="294"/>
      <c r="F23" s="156"/>
      <c r="G23" s="29" t="s">
        <v>9</v>
      </c>
      <c r="H23" s="285" t="s">
        <v>10</v>
      </c>
      <c r="I23" s="286"/>
    </row>
    <row r="24" spans="1:9" ht="15.75">
      <c r="A24" s="56"/>
      <c r="B24" s="14"/>
      <c r="C24" s="295" t="s">
        <v>101</v>
      </c>
      <c r="D24" s="295"/>
      <c r="E24" s="296"/>
      <c r="F24" s="156"/>
      <c r="G24" s="56"/>
      <c r="H24" s="14"/>
      <c r="I24" s="65"/>
    </row>
    <row r="25" spans="1:9" ht="16.5" thickBot="1">
      <c r="A25" s="40">
        <v>1</v>
      </c>
      <c r="B25" s="41"/>
      <c r="C25" s="41"/>
      <c r="D25" s="41"/>
      <c r="E25" s="42"/>
      <c r="F25" s="156"/>
      <c r="G25" s="40">
        <v>0</v>
      </c>
      <c r="H25" s="41"/>
      <c r="I25" s="43" t="s">
        <v>6</v>
      </c>
    </row>
    <row r="26" spans="1:9" ht="15">
      <c r="A26" s="28" t="s">
        <v>139</v>
      </c>
      <c r="B26" s="5"/>
      <c r="C26" s="5"/>
      <c r="D26" s="5"/>
      <c r="E26" s="5"/>
      <c r="F26" s="5"/>
      <c r="G26" s="5"/>
      <c r="H26" s="5"/>
      <c r="I26" s="5"/>
    </row>
    <row r="27" spans="1:9" ht="15">
      <c r="A27" s="28" t="s">
        <v>173</v>
      </c>
      <c r="B27" s="128"/>
      <c r="C27" s="128"/>
      <c r="D27" s="128"/>
      <c r="E27" s="128"/>
      <c r="F27" s="128"/>
      <c r="G27" s="128"/>
      <c r="H27" s="128"/>
      <c r="I27" s="128"/>
    </row>
    <row r="28" spans="1:9" ht="15.75" thickBot="1">
      <c r="A28" s="5"/>
      <c r="B28" s="5"/>
      <c r="C28" s="5"/>
      <c r="D28" s="5"/>
      <c r="E28" s="5"/>
      <c r="F28" s="5"/>
      <c r="G28" s="5"/>
      <c r="H28" s="5"/>
      <c r="I28" s="5"/>
    </row>
    <row r="29" spans="1:9" ht="15.75">
      <c r="A29" s="44" t="s">
        <v>11</v>
      </c>
      <c r="B29" s="285" t="s">
        <v>105</v>
      </c>
      <c r="C29" s="285"/>
      <c r="D29" s="285"/>
      <c r="E29" s="286"/>
      <c r="F29" s="156"/>
      <c r="G29" s="44" t="s">
        <v>12</v>
      </c>
      <c r="H29" s="285" t="s">
        <v>13</v>
      </c>
      <c r="I29" s="286"/>
    </row>
    <row r="30" spans="1:9" ht="16.5" thickBot="1">
      <c r="A30" s="40">
        <v>2</v>
      </c>
      <c r="B30" s="41"/>
      <c r="C30" s="38"/>
      <c r="D30" s="38"/>
      <c r="E30" s="42"/>
      <c r="F30" s="156"/>
      <c r="G30" s="40">
        <v>1</v>
      </c>
      <c r="H30" s="41"/>
      <c r="I30" s="42"/>
    </row>
    <row r="31" spans="1:9" ht="15">
      <c r="A31" s="28" t="s">
        <v>140</v>
      </c>
      <c r="B31" s="129"/>
      <c r="C31" s="129"/>
      <c r="D31" s="129"/>
      <c r="E31" s="129"/>
      <c r="F31" s="129"/>
      <c r="G31" s="129"/>
      <c r="H31" s="129"/>
      <c r="I31" s="129"/>
    </row>
    <row r="32" spans="1:9" ht="15">
      <c r="A32" s="28" t="s">
        <v>174</v>
      </c>
      <c r="B32" s="130"/>
      <c r="C32" s="130"/>
      <c r="D32" s="130"/>
      <c r="E32" s="130"/>
      <c r="F32" s="130"/>
      <c r="G32" s="130"/>
      <c r="H32" s="130"/>
      <c r="I32" s="130"/>
    </row>
    <row r="33" spans="1:9" ht="15.75" thickBot="1">
      <c r="A33" s="6"/>
      <c r="B33" s="6"/>
      <c r="C33" s="6"/>
      <c r="D33" s="6"/>
      <c r="E33" s="6"/>
      <c r="F33" s="6"/>
      <c r="G33" s="6"/>
      <c r="H33" s="6"/>
      <c r="I33" s="6"/>
    </row>
    <row r="34" spans="1:9" ht="15.75">
      <c r="A34" s="44" t="s">
        <v>14</v>
      </c>
      <c r="B34" s="285" t="s">
        <v>15</v>
      </c>
      <c r="C34" s="285"/>
      <c r="D34" s="285"/>
      <c r="E34" s="286"/>
      <c r="F34" s="156"/>
      <c r="G34" s="44" t="s">
        <v>16</v>
      </c>
      <c r="H34" s="285" t="s">
        <v>17</v>
      </c>
      <c r="I34" s="286"/>
    </row>
    <row r="35" spans="1:9" ht="16.5" thickBot="1">
      <c r="A35" s="40">
        <v>1</v>
      </c>
      <c r="B35" s="287" t="s">
        <v>18</v>
      </c>
      <c r="C35" s="287"/>
      <c r="D35" s="287"/>
      <c r="E35" s="288"/>
      <c r="F35" s="156"/>
      <c r="G35" s="40">
        <v>1</v>
      </c>
      <c r="H35" s="41"/>
      <c r="I35" s="42"/>
    </row>
    <row r="36" spans="1:9" ht="27" customHeight="1">
      <c r="A36" s="289" t="s">
        <v>141</v>
      </c>
      <c r="B36" s="289"/>
      <c r="C36" s="289"/>
      <c r="D36" s="289"/>
      <c r="E36" s="289"/>
      <c r="F36" s="289"/>
      <c r="G36" s="289"/>
      <c r="H36" s="289"/>
      <c r="I36" s="289"/>
    </row>
    <row r="37" spans="1:9" ht="15.75" thickBot="1">
      <c r="A37" s="53"/>
      <c r="B37" s="4"/>
      <c r="C37" s="4"/>
      <c r="D37" s="4"/>
      <c r="E37" s="7"/>
      <c r="F37" s="7"/>
      <c r="G37" s="7"/>
      <c r="H37" s="7"/>
      <c r="I37" s="7"/>
    </row>
    <row r="38" spans="1:9" ht="15.75">
      <c r="A38" s="44" t="s">
        <v>19</v>
      </c>
      <c r="B38" s="285" t="s">
        <v>20</v>
      </c>
      <c r="C38" s="285"/>
      <c r="D38" s="285"/>
      <c r="E38" s="286"/>
      <c r="F38" s="10"/>
      <c r="G38" s="3"/>
      <c r="H38" s="3"/>
      <c r="I38" s="3"/>
    </row>
    <row r="39" spans="1:9" ht="16.5" thickBot="1">
      <c r="A39" s="40">
        <v>0</v>
      </c>
      <c r="B39" s="38"/>
      <c r="C39" s="54" t="s">
        <v>6</v>
      </c>
      <c r="D39" s="161"/>
      <c r="E39" s="162"/>
      <c r="F39" s="163"/>
      <c r="G39" s="3"/>
      <c r="H39" s="3"/>
      <c r="I39" s="3"/>
    </row>
    <row r="40" spans="1:9" ht="15">
      <c r="A40" s="277" t="s">
        <v>142</v>
      </c>
      <c r="B40" s="277"/>
      <c r="C40" s="277"/>
      <c r="D40" s="277"/>
      <c r="E40" s="277"/>
      <c r="F40" s="277"/>
      <c r="G40" s="277"/>
      <c r="H40" s="277"/>
      <c r="I40" s="277"/>
    </row>
    <row r="41" ht="15.75" thickBot="1"/>
    <row r="42" spans="1:9" ht="27" customHeight="1">
      <c r="A42" s="290" t="s">
        <v>143</v>
      </c>
      <c r="B42" s="291"/>
      <c r="C42" s="291"/>
      <c r="D42" s="291"/>
      <c r="E42" s="291"/>
      <c r="F42" s="291"/>
      <c r="G42" s="291"/>
      <c r="H42" s="291"/>
      <c r="I42" s="292"/>
    </row>
    <row r="43" spans="1:9" ht="27" customHeight="1">
      <c r="A43" s="268" t="s">
        <v>144</v>
      </c>
      <c r="B43" s="269"/>
      <c r="C43" s="269"/>
      <c r="D43" s="269"/>
      <c r="E43" s="269"/>
      <c r="F43" s="269"/>
      <c r="G43" s="269"/>
      <c r="H43" s="269"/>
      <c r="I43" s="270"/>
    </row>
    <row r="44" spans="1:9" ht="51.75" customHeight="1">
      <c r="A44" s="271" t="s">
        <v>145</v>
      </c>
      <c r="B44" s="272"/>
      <c r="C44" s="272"/>
      <c r="D44" s="272"/>
      <c r="E44" s="272"/>
      <c r="F44" s="272"/>
      <c r="G44" s="272"/>
      <c r="H44" s="272"/>
      <c r="I44" s="273"/>
    </row>
    <row r="45" spans="1:9" ht="27" customHeight="1" thickBot="1">
      <c r="A45" s="274" t="s">
        <v>146</v>
      </c>
      <c r="B45" s="275"/>
      <c r="C45" s="275"/>
      <c r="D45" s="275"/>
      <c r="E45" s="275"/>
      <c r="F45" s="275"/>
      <c r="G45" s="275"/>
      <c r="H45" s="275"/>
      <c r="I45" s="276"/>
    </row>
    <row r="46" spans="1:10" ht="15.75">
      <c r="A46" s="132" t="s">
        <v>21</v>
      </c>
      <c r="B46" s="39"/>
      <c r="C46" s="133">
        <f>A12</f>
        <v>0</v>
      </c>
      <c r="D46" s="134" t="s">
        <v>22</v>
      </c>
      <c r="E46" s="153"/>
      <c r="F46" s="133">
        <f>A15</f>
        <v>0</v>
      </c>
      <c r="G46" s="134" t="s">
        <v>70</v>
      </c>
      <c r="H46" s="135">
        <f>B13</f>
        <v>0</v>
      </c>
      <c r="I46" s="131" t="s">
        <v>72</v>
      </c>
      <c r="J46" s="216"/>
    </row>
    <row r="47" spans="1:9" ht="10.5" customHeight="1">
      <c r="A47" s="69"/>
      <c r="B47" s="14"/>
      <c r="C47" s="14"/>
      <c r="D47" s="3"/>
      <c r="E47" s="3"/>
      <c r="F47" s="14"/>
      <c r="G47" s="14"/>
      <c r="H47" s="14"/>
      <c r="I47" s="65"/>
    </row>
    <row r="48" spans="1:9" ht="15.75">
      <c r="A48" s="69" t="s">
        <v>23</v>
      </c>
      <c r="B48" s="14"/>
      <c r="C48" s="15">
        <f>E12</f>
        <v>0</v>
      </c>
      <c r="D48" s="15"/>
      <c r="E48" s="15"/>
      <c r="F48" s="15"/>
      <c r="G48" s="150"/>
      <c r="H48" s="18" t="s">
        <v>3</v>
      </c>
      <c r="I48" s="65"/>
    </row>
    <row r="49" spans="1:9" ht="15">
      <c r="A49" s="282" t="s">
        <v>150</v>
      </c>
      <c r="B49" s="283"/>
      <c r="C49" s="283"/>
      <c r="D49" s="283"/>
      <c r="E49" s="283"/>
      <c r="F49" s="283"/>
      <c r="G49" s="283"/>
      <c r="H49" s="283"/>
      <c r="I49" s="284"/>
    </row>
    <row r="50" spans="1:9" ht="25.5" customHeight="1">
      <c r="A50" s="57" t="s">
        <v>24</v>
      </c>
      <c r="B50" s="58"/>
      <c r="C50" s="58"/>
      <c r="D50" s="58"/>
      <c r="E50" s="58"/>
      <c r="F50" s="164"/>
      <c r="G50" s="59" t="s">
        <v>25</v>
      </c>
      <c r="H50" s="60"/>
      <c r="I50" s="61"/>
    </row>
    <row r="51" spans="1:9" ht="15.75">
      <c r="A51" s="62" t="s">
        <v>26</v>
      </c>
      <c r="B51" s="63"/>
      <c r="C51" s="63"/>
      <c r="D51" s="63"/>
      <c r="E51" s="63"/>
      <c r="F51" s="3"/>
      <c r="G51" s="64">
        <v>300</v>
      </c>
      <c r="H51" s="14"/>
      <c r="I51" s="65"/>
    </row>
    <row r="52" spans="1:9" ht="41.25" customHeight="1">
      <c r="A52" s="278" t="s">
        <v>136</v>
      </c>
      <c r="B52" s="279"/>
      <c r="C52" s="279"/>
      <c r="D52" s="279"/>
      <c r="E52" s="279"/>
      <c r="F52" s="279"/>
      <c r="G52" s="64">
        <f>LOOKUP(A20,{0,1},{0,300})</f>
        <v>0</v>
      </c>
      <c r="H52" s="64"/>
      <c r="I52" s="66"/>
    </row>
    <row r="53" spans="1:9" ht="15.75">
      <c r="A53" s="280"/>
      <c r="B53" s="281"/>
      <c r="C53" s="281"/>
      <c r="D53" s="281"/>
      <c r="E53" s="281"/>
      <c r="F53" s="281"/>
      <c r="G53" s="64"/>
      <c r="H53" s="64"/>
      <c r="I53" s="66"/>
    </row>
    <row r="54" spans="1:9" ht="15.75">
      <c r="A54" s="189" t="s">
        <v>118</v>
      </c>
      <c r="B54" s="118"/>
      <c r="C54" s="118"/>
      <c r="D54" s="118"/>
      <c r="E54" s="118"/>
      <c r="F54" s="118"/>
      <c r="G54" s="64">
        <v>250</v>
      </c>
      <c r="H54" s="64"/>
      <c r="I54" s="66"/>
    </row>
    <row r="55" spans="1:9" ht="15.75">
      <c r="A55" s="34" t="s">
        <v>27</v>
      </c>
      <c r="B55" s="12"/>
      <c r="C55" s="12"/>
      <c r="D55" s="12"/>
      <c r="E55" s="12"/>
      <c r="F55" s="3"/>
      <c r="G55" s="64">
        <v>552</v>
      </c>
      <c r="H55" s="14"/>
      <c r="I55" s="65"/>
    </row>
    <row r="56" spans="1:9" ht="15.75">
      <c r="A56" s="57" t="s">
        <v>28</v>
      </c>
      <c r="B56" s="16"/>
      <c r="C56" s="16"/>
      <c r="D56" s="16"/>
      <c r="E56" s="16"/>
      <c r="F56" s="164"/>
      <c r="G56" s="67">
        <f>SUM(G51:G55)</f>
        <v>1102</v>
      </c>
      <c r="H56" s="67"/>
      <c r="I56" s="68">
        <f>+G56</f>
        <v>1102</v>
      </c>
    </row>
    <row r="57" spans="1:9" ht="15.75">
      <c r="A57" s="56"/>
      <c r="B57" s="14"/>
      <c r="C57" s="14"/>
      <c r="D57" s="14"/>
      <c r="E57" s="14"/>
      <c r="F57" s="3"/>
      <c r="G57" s="14"/>
      <c r="H57" s="14"/>
      <c r="I57" s="65"/>
    </row>
    <row r="58" spans="1:9" ht="15.75">
      <c r="A58" s="112" t="s">
        <v>29</v>
      </c>
      <c r="B58" s="15"/>
      <c r="C58" s="15"/>
      <c r="D58" s="15"/>
      <c r="E58" s="15"/>
      <c r="F58" s="154"/>
      <c r="G58" s="59" t="s">
        <v>30</v>
      </c>
      <c r="H58" s="15"/>
      <c r="I58" s="61" t="s">
        <v>113</v>
      </c>
    </row>
    <row r="59" spans="1:9" ht="15.75">
      <c r="A59" s="56" t="s">
        <v>63</v>
      </c>
      <c r="B59" s="14"/>
      <c r="C59" s="14"/>
      <c r="D59" s="14"/>
      <c r="E59" s="14"/>
      <c r="F59" s="3"/>
      <c r="G59" s="197">
        <f>IF(A25=2,20,IF(A25=1,0))</f>
        <v>0</v>
      </c>
      <c r="H59" s="14"/>
      <c r="I59" s="70">
        <f>+G59*I56/100</f>
        <v>0</v>
      </c>
    </row>
    <row r="60" spans="1:9" ht="15.75">
      <c r="A60" s="56"/>
      <c r="B60" s="14"/>
      <c r="C60" s="14"/>
      <c r="D60" s="14"/>
      <c r="E60" s="14"/>
      <c r="F60" s="3"/>
      <c r="G60" s="197"/>
      <c r="H60" s="14"/>
      <c r="I60" s="65"/>
    </row>
    <row r="61" spans="1:9" ht="15.75">
      <c r="A61" s="56" t="s">
        <v>61</v>
      </c>
      <c r="B61" s="14"/>
      <c r="C61" s="14"/>
      <c r="D61" s="14"/>
      <c r="E61" s="14"/>
      <c r="F61" s="3"/>
      <c r="G61" s="71">
        <f>LOOKUP(G25,{0,1},{0,200})</f>
        <v>0</v>
      </c>
      <c r="H61" s="14"/>
      <c r="I61" s="70">
        <f>G61</f>
        <v>0</v>
      </c>
    </row>
    <row r="62" spans="1:9" ht="15.75">
      <c r="A62" s="56"/>
      <c r="B62" s="14"/>
      <c r="C62" s="14"/>
      <c r="D62" s="14"/>
      <c r="E62" s="14"/>
      <c r="F62" s="3"/>
      <c r="G62" s="197"/>
      <c r="H62" s="14"/>
      <c r="I62" s="65"/>
    </row>
    <row r="63" spans="1:9" ht="15.75">
      <c r="A63" s="56" t="s">
        <v>62</v>
      </c>
      <c r="B63" s="14"/>
      <c r="C63" s="14"/>
      <c r="D63" s="14"/>
      <c r="E63" s="14"/>
      <c r="F63" s="3"/>
      <c r="G63" s="197">
        <f>IF(A30&lt;5,0,IF(A30&gt;4,20))</f>
        <v>0</v>
      </c>
      <c r="H63" s="14"/>
      <c r="I63" s="70">
        <f>+G63*I56/100</f>
        <v>0</v>
      </c>
    </row>
    <row r="64" spans="1:9" ht="15.75">
      <c r="A64" s="56"/>
      <c r="B64" s="14"/>
      <c r="C64" s="14"/>
      <c r="D64" s="14"/>
      <c r="E64" s="14"/>
      <c r="F64" s="3"/>
      <c r="G64" s="197"/>
      <c r="H64" s="14"/>
      <c r="I64" s="65"/>
    </row>
    <row r="65" spans="1:9" ht="15.75">
      <c r="A65" s="56" t="s">
        <v>64</v>
      </c>
      <c r="B65" s="14"/>
      <c r="C65" s="14"/>
      <c r="D65" s="14"/>
      <c r="E65" s="14"/>
      <c r="F65" s="3"/>
      <c r="G65" s="197">
        <f>IF(G30&lt;6,0,IF(G30&gt;5,30))</f>
        <v>0</v>
      </c>
      <c r="H65" s="14"/>
      <c r="I65" s="70">
        <f>+G65*I56/100</f>
        <v>0</v>
      </c>
    </row>
    <row r="66" spans="1:9" ht="15.75">
      <c r="A66" s="56"/>
      <c r="B66" s="14"/>
      <c r="C66" s="14"/>
      <c r="D66" s="14"/>
      <c r="E66" s="14"/>
      <c r="F66" s="3"/>
      <c r="G66" s="197"/>
      <c r="H66" s="14"/>
      <c r="I66" s="65"/>
    </row>
    <row r="67" spans="1:9" ht="15.75">
      <c r="A67" s="56" t="s">
        <v>65</v>
      </c>
      <c r="B67" s="14"/>
      <c r="C67" s="14"/>
      <c r="D67" s="14"/>
      <c r="E67" s="14"/>
      <c r="F67" s="3"/>
      <c r="G67" s="197">
        <f>LOOKUP(A35,{1,2,3,4,5,6,7,8,9,10,11,12,13},{0,0,0,0,0,0,30,30,30,30,30,30,60})</f>
        <v>0</v>
      </c>
      <c r="H67" s="14"/>
      <c r="I67" s="70">
        <f>+G67*I56/100</f>
        <v>0</v>
      </c>
    </row>
    <row r="68" spans="1:9" ht="15.75">
      <c r="A68" s="56"/>
      <c r="B68" s="14"/>
      <c r="C68" s="14"/>
      <c r="D68" s="14"/>
      <c r="E68" s="14"/>
      <c r="F68" s="3"/>
      <c r="G68" s="197"/>
      <c r="H68" s="14"/>
      <c r="I68" s="65"/>
    </row>
    <row r="69" spans="1:9" ht="15.75">
      <c r="A69" s="56" t="s">
        <v>103</v>
      </c>
      <c r="B69" s="14"/>
      <c r="C69" s="14"/>
      <c r="D69" s="14"/>
      <c r="E69" s="14"/>
      <c r="F69" s="3"/>
      <c r="G69" s="197">
        <f>LOOKUP(G35,{1,2,3,4,5,6,7,8,9,10,11,12,13,14,15,16,17,18,19,20},{0,20,20,20,20,22,24,26,28,30,30,30,30,30,30,30,30,30,30,30})</f>
        <v>0</v>
      </c>
      <c r="H69" s="72"/>
      <c r="I69" s="70">
        <f>+G69*I56/100</f>
        <v>0</v>
      </c>
    </row>
    <row r="70" spans="1:9" ht="15.75">
      <c r="A70" s="56"/>
      <c r="B70" s="14"/>
      <c r="C70" s="14"/>
      <c r="D70" s="14"/>
      <c r="E70" s="14"/>
      <c r="F70" s="3"/>
      <c r="G70" s="197"/>
      <c r="H70" s="14"/>
      <c r="I70" s="70"/>
    </row>
    <row r="71" spans="1:9" ht="15.75">
      <c r="A71" s="56" t="s">
        <v>66</v>
      </c>
      <c r="B71" s="14"/>
      <c r="C71" s="14"/>
      <c r="D71" s="14"/>
      <c r="E71" s="14"/>
      <c r="F71" s="3"/>
      <c r="G71" s="71">
        <f>LOOKUP(A39,{0,1},{0,200})</f>
        <v>0</v>
      </c>
      <c r="H71" s="14"/>
      <c r="I71" s="70">
        <f>G71</f>
        <v>0</v>
      </c>
    </row>
    <row r="72" spans="1:9" ht="16.5" thickBot="1">
      <c r="A72" s="73"/>
      <c r="B72" s="41"/>
      <c r="C72" s="41"/>
      <c r="D72" s="41"/>
      <c r="E72" s="41"/>
      <c r="F72" s="165"/>
      <c r="G72" s="191"/>
      <c r="H72" s="41"/>
      <c r="I72" s="74"/>
    </row>
    <row r="73" spans="1:9" ht="16.5" thickBot="1">
      <c r="A73" s="69" t="s">
        <v>31</v>
      </c>
      <c r="B73" s="14"/>
      <c r="C73" s="14"/>
      <c r="D73" s="14"/>
      <c r="E73" s="14"/>
      <c r="F73" s="3"/>
      <c r="G73" s="75">
        <f>I56+I59+I61+I63+I65+I67+I69+I71</f>
        <v>1102</v>
      </c>
      <c r="H73" s="13" t="s">
        <v>32</v>
      </c>
      <c r="I73" s="77">
        <f>G73-(G73/3)</f>
        <v>734.6666666666667</v>
      </c>
    </row>
    <row r="74" spans="1:9" ht="16.5" thickBot="1">
      <c r="A74" s="21"/>
      <c r="B74" s="14"/>
      <c r="C74" s="14"/>
      <c r="D74" s="14"/>
      <c r="E74" s="14"/>
      <c r="F74" s="14"/>
      <c r="G74" s="75"/>
      <c r="H74" s="14"/>
      <c r="I74" s="78"/>
    </row>
    <row r="75" spans="1:9" ht="16.5" thickBot="1">
      <c r="A75" s="69" t="s">
        <v>33</v>
      </c>
      <c r="B75" s="3"/>
      <c r="C75" s="14"/>
      <c r="D75" s="14"/>
      <c r="E75" s="14"/>
      <c r="F75" s="14"/>
      <c r="G75" s="197"/>
      <c r="H75" s="14"/>
      <c r="I75" s="213"/>
    </row>
    <row r="76" spans="1:9" ht="15.75">
      <c r="A76" s="20" t="s">
        <v>149</v>
      </c>
      <c r="B76" s="3"/>
      <c r="C76" s="76"/>
      <c r="D76" s="76"/>
      <c r="E76" s="76"/>
      <c r="F76" s="76"/>
      <c r="G76" s="76"/>
      <c r="H76" s="76"/>
      <c r="I76" s="80"/>
    </row>
    <row r="77" spans="1:9" ht="9" customHeight="1" thickBot="1">
      <c r="A77" s="56"/>
      <c r="B77" s="3"/>
      <c r="C77" s="14"/>
      <c r="D77" s="14"/>
      <c r="E77" s="14"/>
      <c r="F77" s="14"/>
      <c r="G77" s="14"/>
      <c r="H77" s="14"/>
      <c r="I77" s="43"/>
    </row>
    <row r="78" spans="1:9" ht="16.5" thickBot="1">
      <c r="A78" s="69" t="s">
        <v>127</v>
      </c>
      <c r="B78" s="3"/>
      <c r="C78" s="14"/>
      <c r="D78" s="14"/>
      <c r="E78" s="14"/>
      <c r="F78" s="136">
        <v>0</v>
      </c>
      <c r="G78" s="14" t="s">
        <v>6</v>
      </c>
      <c r="H78" s="14"/>
      <c r="I78" s="79">
        <f>LOOKUP(F78,{0,1},{0,290})</f>
        <v>0</v>
      </c>
    </row>
    <row r="79" spans="1:9" ht="15.75" thickBot="1">
      <c r="A79" s="20" t="s">
        <v>147</v>
      </c>
      <c r="B79" s="3"/>
      <c r="C79" s="19"/>
      <c r="D79" s="19"/>
      <c r="E79" s="19"/>
      <c r="F79" s="19"/>
      <c r="G79" s="19"/>
      <c r="H79" s="19"/>
      <c r="I79" s="45"/>
    </row>
    <row r="80" spans="1:9" ht="16.5" thickBot="1">
      <c r="A80" s="69" t="s">
        <v>34</v>
      </c>
      <c r="B80" s="3"/>
      <c r="C80" s="76"/>
      <c r="D80" s="76"/>
      <c r="E80" s="76"/>
      <c r="F80" s="76"/>
      <c r="G80" s="76"/>
      <c r="H80" s="76"/>
      <c r="I80" s="81">
        <f>SUM(I73:I78)</f>
        <v>734.6666666666667</v>
      </c>
    </row>
    <row r="81" spans="1:9" ht="9" customHeight="1" thickBot="1">
      <c r="A81" s="69"/>
      <c r="B81" s="3"/>
      <c r="C81" s="76"/>
      <c r="D81" s="76"/>
      <c r="E81" s="76"/>
      <c r="F81" s="76"/>
      <c r="G81" s="76"/>
      <c r="H81" s="76"/>
      <c r="I81" s="82"/>
    </row>
    <row r="82" spans="1:9" ht="16.5" thickBot="1">
      <c r="A82" s="69" t="s">
        <v>35</v>
      </c>
      <c r="B82" s="3"/>
      <c r="C82" s="76"/>
      <c r="D82" s="76"/>
      <c r="E82" s="76"/>
      <c r="F82" s="76"/>
      <c r="G82" s="76"/>
      <c r="H82" s="76"/>
      <c r="I82" s="81">
        <f>I80*15/100</f>
        <v>110.20000000000002</v>
      </c>
    </row>
    <row r="83" spans="1:9" ht="9" customHeight="1" thickBot="1">
      <c r="A83" s="69"/>
      <c r="B83" s="3"/>
      <c r="C83" s="76"/>
      <c r="D83" s="76"/>
      <c r="E83" s="76"/>
      <c r="F83" s="76"/>
      <c r="G83" s="76"/>
      <c r="H83" s="76"/>
      <c r="I83" s="82"/>
    </row>
    <row r="84" spans="1:9" ht="16.5" thickBot="1">
      <c r="A84" s="69" t="s">
        <v>36</v>
      </c>
      <c r="B84" s="3"/>
      <c r="C84" s="76"/>
      <c r="D84" s="76"/>
      <c r="E84" s="76"/>
      <c r="F84" s="76"/>
      <c r="G84" s="76"/>
      <c r="H84" s="76"/>
      <c r="I84" s="81">
        <f>I80+I82</f>
        <v>844.8666666666668</v>
      </c>
    </row>
    <row r="85" spans="1:9" ht="16.5" thickBot="1">
      <c r="A85" s="83" t="s">
        <v>37</v>
      </c>
      <c r="B85" s="165"/>
      <c r="C85" s="41"/>
      <c r="D85" s="41"/>
      <c r="E85" s="41"/>
      <c r="F85" s="41"/>
      <c r="G85" s="41"/>
      <c r="H85" s="41"/>
      <c r="I85" s="43"/>
    </row>
    <row r="86" spans="1:9" ht="16.5" thickBot="1">
      <c r="A86" s="83" t="s">
        <v>186</v>
      </c>
      <c r="B86" s="3"/>
      <c r="C86" s="14"/>
      <c r="D86" s="14"/>
      <c r="E86" s="14"/>
      <c r="F86" s="14"/>
      <c r="G86" s="14"/>
      <c r="H86" s="14"/>
      <c r="I86" s="214"/>
    </row>
    <row r="87" spans="1:9" ht="15">
      <c r="A87" s="311" t="s">
        <v>38</v>
      </c>
      <c r="B87" s="312"/>
      <c r="C87" s="312"/>
      <c r="D87" s="312"/>
      <c r="E87" s="312"/>
      <c r="F87" s="312"/>
      <c r="G87" s="312"/>
      <c r="H87" s="312"/>
      <c r="I87" s="313"/>
    </row>
    <row r="88" spans="1:9" ht="15">
      <c r="A88" s="119" t="s">
        <v>39</v>
      </c>
      <c r="B88" s="120"/>
      <c r="C88" s="120"/>
      <c r="D88" s="120"/>
      <c r="E88" s="120"/>
      <c r="F88" s="120"/>
      <c r="G88" s="120"/>
      <c r="H88" s="120"/>
      <c r="I88" s="121"/>
    </row>
    <row r="89" spans="1:9" ht="15">
      <c r="A89" s="122" t="s">
        <v>58</v>
      </c>
      <c r="B89" s="123"/>
      <c r="C89" s="123" t="s">
        <v>59</v>
      </c>
      <c r="D89" s="123"/>
      <c r="E89" s="123"/>
      <c r="F89" s="123"/>
      <c r="G89" s="123"/>
      <c r="H89" s="123"/>
      <c r="I89" s="124"/>
    </row>
    <row r="90" spans="1:9" ht="15">
      <c r="A90" s="122" t="s">
        <v>40</v>
      </c>
      <c r="B90" s="123"/>
      <c r="C90" s="123"/>
      <c r="D90" s="123"/>
      <c r="E90" s="123"/>
      <c r="F90" s="123"/>
      <c r="G90" s="123"/>
      <c r="H90" s="123"/>
      <c r="I90" s="124"/>
    </row>
    <row r="91" spans="1:9" ht="15">
      <c r="A91" s="122" t="s">
        <v>129</v>
      </c>
      <c r="B91" s="123"/>
      <c r="C91" s="123"/>
      <c r="D91" s="123"/>
      <c r="E91" s="123"/>
      <c r="F91" s="123"/>
      <c r="G91" s="123"/>
      <c r="H91" s="123"/>
      <c r="I91" s="124"/>
    </row>
    <row r="92" spans="1:9" ht="15">
      <c r="A92" s="46" t="s">
        <v>41</v>
      </c>
      <c r="B92" s="47"/>
      <c r="C92" s="47"/>
      <c r="D92" s="47"/>
      <c r="E92" s="47"/>
      <c r="F92" s="47"/>
      <c r="G92" s="47"/>
      <c r="H92" s="47"/>
      <c r="I92" s="48"/>
    </row>
    <row r="93" spans="1:9" ht="15">
      <c r="A93" s="122" t="s">
        <v>60</v>
      </c>
      <c r="B93" s="123"/>
      <c r="C93" s="123"/>
      <c r="D93" s="123"/>
      <c r="E93" s="123"/>
      <c r="F93" s="123"/>
      <c r="G93" s="123"/>
      <c r="H93" s="123"/>
      <c r="I93" s="124"/>
    </row>
    <row r="94" spans="1:9" ht="27.75" customHeight="1">
      <c r="A94" s="260" t="s">
        <v>128</v>
      </c>
      <c r="B94" s="261"/>
      <c r="C94" s="261"/>
      <c r="D94" s="261"/>
      <c r="E94" s="261"/>
      <c r="F94" s="261"/>
      <c r="G94" s="261"/>
      <c r="H94" s="261"/>
      <c r="I94" s="262"/>
    </row>
    <row r="95" spans="1:9" ht="27.75" customHeight="1">
      <c r="A95" s="263" t="s">
        <v>148</v>
      </c>
      <c r="B95" s="264"/>
      <c r="C95" s="264"/>
      <c r="D95" s="264"/>
      <c r="E95" s="264"/>
      <c r="F95" s="264"/>
      <c r="G95" s="264"/>
      <c r="H95" s="264"/>
      <c r="I95" s="265"/>
    </row>
    <row r="96" spans="1:9" ht="15">
      <c r="A96" s="125" t="s">
        <v>130</v>
      </c>
      <c r="B96" s="123"/>
      <c r="C96" s="123"/>
      <c r="D96" s="123"/>
      <c r="E96" s="123"/>
      <c r="F96" s="123"/>
      <c r="G96" s="123"/>
      <c r="H96" s="123"/>
      <c r="I96" s="124"/>
    </row>
    <row r="97" spans="1:9" ht="15.75" thickBot="1">
      <c r="A97" s="49" t="s">
        <v>102</v>
      </c>
      <c r="B97" s="50"/>
      <c r="C97" s="50"/>
      <c r="D97" s="50"/>
      <c r="E97" s="50"/>
      <c r="F97" s="50"/>
      <c r="G97" s="50"/>
      <c r="H97" s="50"/>
      <c r="I97" s="51"/>
    </row>
    <row r="98" spans="1:9" ht="21.75" customHeight="1">
      <c r="A98" s="8"/>
      <c r="B98" s="8"/>
      <c r="C98" s="8"/>
      <c r="D98" s="8"/>
      <c r="E98" s="8"/>
      <c r="F98" s="8"/>
      <c r="G98" s="8"/>
      <c r="H98" s="8"/>
      <c r="I98" s="8"/>
    </row>
    <row r="99" spans="1:9" ht="35.25" customHeight="1">
      <c r="A99" s="266" t="s">
        <v>0</v>
      </c>
      <c r="B99" s="266"/>
      <c r="C99" s="266"/>
      <c r="D99" s="266"/>
      <c r="E99" s="266"/>
      <c r="F99" s="266"/>
      <c r="G99" s="266"/>
      <c r="H99" s="266"/>
      <c r="I99" s="266"/>
    </row>
    <row r="100" spans="1:9" ht="22.5">
      <c r="A100" s="267" t="str">
        <f>A5</f>
        <v>IN COMPOSIZIONE MONOCRATICA</v>
      </c>
      <c r="B100" s="267"/>
      <c r="C100" s="267"/>
      <c r="D100" s="267"/>
      <c r="E100" s="267"/>
      <c r="F100" s="267"/>
      <c r="G100" s="267"/>
      <c r="H100" s="267"/>
      <c r="I100" s="267"/>
    </row>
    <row r="101" spans="1:9" ht="24.75" customHeight="1">
      <c r="A101" s="248" t="s">
        <v>107</v>
      </c>
      <c r="B101" s="248"/>
      <c r="C101" s="248"/>
      <c r="D101" s="248"/>
      <c r="E101" s="248"/>
      <c r="F101" s="249"/>
      <c r="G101" s="249"/>
      <c r="H101" s="249"/>
      <c r="I101" s="249"/>
    </row>
    <row r="102" spans="1:9" ht="16.5" thickBot="1">
      <c r="A102" s="166"/>
      <c r="B102" s="166"/>
      <c r="C102" s="166"/>
      <c r="D102" s="166"/>
      <c r="E102" s="166"/>
      <c r="F102" s="166"/>
      <c r="G102" s="166"/>
      <c r="H102" s="166"/>
      <c r="I102" s="166"/>
    </row>
    <row r="103" spans="1:9" ht="37.5" customHeight="1">
      <c r="A103" s="250" t="s">
        <v>108</v>
      </c>
      <c r="B103" s="251"/>
      <c r="C103" s="251"/>
      <c r="D103" s="251"/>
      <c r="E103" s="251"/>
      <c r="F103" s="251"/>
      <c r="G103" s="251"/>
      <c r="H103" s="251"/>
      <c r="I103" s="252"/>
    </row>
    <row r="104" spans="1:9" ht="24.75" customHeight="1" thickBot="1">
      <c r="A104" s="253"/>
      <c r="B104" s="254"/>
      <c r="C104" s="254"/>
      <c r="D104" s="254"/>
      <c r="E104" s="254"/>
      <c r="F104" s="254"/>
      <c r="G104" s="254"/>
      <c r="H104" s="254"/>
      <c r="I104" s="255"/>
    </row>
    <row r="105" spans="1:9" ht="15">
      <c r="A105" s="98"/>
      <c r="B105" s="98"/>
      <c r="C105" s="98"/>
      <c r="D105" s="98"/>
      <c r="E105" s="13"/>
      <c r="F105" s="13"/>
      <c r="G105" s="98"/>
      <c r="H105" s="98"/>
      <c r="I105" s="98"/>
    </row>
    <row r="106" spans="1:9" ht="30" customHeight="1">
      <c r="A106" s="23" t="s">
        <v>106</v>
      </c>
      <c r="B106" s="167"/>
      <c r="C106" s="84">
        <f>A12</f>
        <v>0</v>
      </c>
      <c r="D106" s="23" t="s">
        <v>22</v>
      </c>
      <c r="E106" s="85"/>
      <c r="F106" s="84">
        <f>A15</f>
        <v>0</v>
      </c>
      <c r="G106" s="23" t="s">
        <v>70</v>
      </c>
      <c r="H106" s="86">
        <f>B13</f>
        <v>0</v>
      </c>
      <c r="I106" s="23" t="s">
        <v>72</v>
      </c>
    </row>
    <row r="107" spans="1:9" ht="18.75">
      <c r="A107" s="93"/>
      <c r="B107" s="93"/>
      <c r="C107" s="87"/>
      <c r="D107" s="87"/>
      <c r="E107" s="87"/>
      <c r="F107" s="87"/>
      <c r="G107" s="87"/>
      <c r="H107" s="87"/>
      <c r="I107" s="87"/>
    </row>
    <row r="108" spans="1:9" ht="18.75">
      <c r="A108" s="23" t="s">
        <v>122</v>
      </c>
      <c r="B108" s="23">
        <f>E12</f>
        <v>0</v>
      </c>
      <c r="C108" s="93"/>
      <c r="D108" s="23"/>
      <c r="G108" s="23" t="s">
        <v>121</v>
      </c>
      <c r="H108" s="23">
        <f>I12</f>
        <v>0</v>
      </c>
      <c r="I108" s="22"/>
    </row>
    <row r="109" spans="1:9" ht="18.75">
      <c r="A109" s="23"/>
      <c r="B109" s="24">
        <f>E13</f>
        <v>0</v>
      </c>
      <c r="C109" s="93"/>
      <c r="D109" s="23"/>
      <c r="G109" s="23" t="s">
        <v>121</v>
      </c>
      <c r="H109" s="23">
        <f>I13</f>
        <v>0</v>
      </c>
      <c r="I109" s="22"/>
    </row>
    <row r="110" spans="1:9" ht="18.75">
      <c r="A110" s="23"/>
      <c r="B110" s="24">
        <f>E14</f>
        <v>0</v>
      </c>
      <c r="C110" s="93"/>
      <c r="D110" s="23"/>
      <c r="G110" s="23" t="s">
        <v>121</v>
      </c>
      <c r="H110" s="23">
        <f>I14</f>
        <v>0</v>
      </c>
      <c r="I110" s="22"/>
    </row>
    <row r="111" spans="1:9" ht="18.75">
      <c r="A111" s="23"/>
      <c r="B111" s="24">
        <f>E15</f>
        <v>0</v>
      </c>
      <c r="C111" s="93"/>
      <c r="D111" s="23"/>
      <c r="G111" s="23" t="s">
        <v>121</v>
      </c>
      <c r="H111" s="23">
        <f>I15</f>
        <v>0</v>
      </c>
      <c r="I111" s="22"/>
    </row>
    <row r="113" spans="1:9" ht="18.75">
      <c r="A113" s="23" t="s">
        <v>123</v>
      </c>
      <c r="C113" s="151"/>
      <c r="D113" s="23"/>
      <c r="E113" s="93"/>
      <c r="F113" s="88" t="s">
        <v>79</v>
      </c>
      <c r="G113" s="215"/>
      <c r="H113" s="23"/>
      <c r="I113" s="23"/>
    </row>
    <row r="115" spans="1:9" ht="18.75">
      <c r="A115" s="229" t="s">
        <v>73</v>
      </c>
      <c r="B115" s="229"/>
      <c r="C115" s="229"/>
      <c r="D115" s="229"/>
      <c r="E115" s="229"/>
      <c r="F115" s="229"/>
      <c r="G115" s="229"/>
      <c r="H115" s="229"/>
      <c r="I115" s="229"/>
    </row>
    <row r="116" spans="1:9" ht="18.75">
      <c r="A116" s="168"/>
      <c r="B116" s="168"/>
      <c r="C116" s="168"/>
      <c r="D116" s="168"/>
      <c r="E116" s="168"/>
      <c r="F116" s="168"/>
      <c r="G116" s="168"/>
      <c r="H116" s="168"/>
      <c r="I116" s="168"/>
    </row>
    <row r="117" spans="1:9" ht="40.5" customHeight="1">
      <c r="A117" s="111"/>
      <c r="B117" s="256" t="s">
        <v>74</v>
      </c>
      <c r="C117" s="256"/>
      <c r="D117" s="256"/>
      <c r="E117" s="256"/>
      <c r="F117" s="256"/>
      <c r="G117" s="256"/>
      <c r="H117" s="256"/>
      <c r="I117" s="256"/>
    </row>
    <row r="118" spans="1:9" ht="17.25" customHeight="1">
      <c r="A118" s="169" t="s">
        <v>76</v>
      </c>
      <c r="B118" s="192"/>
      <c r="C118" s="192"/>
      <c r="D118" s="192"/>
      <c r="E118" s="192"/>
      <c r="F118" s="192"/>
      <c r="G118" s="192"/>
      <c r="H118" s="192"/>
      <c r="I118" s="192"/>
    </row>
    <row r="119" spans="1:9" ht="54" customHeight="1">
      <c r="A119" s="111">
        <v>1</v>
      </c>
      <c r="B119" s="256" t="s">
        <v>75</v>
      </c>
      <c r="C119" s="256"/>
      <c r="D119" s="256"/>
      <c r="E119" s="256"/>
      <c r="F119" s="256"/>
      <c r="G119" s="256"/>
      <c r="H119" s="256"/>
      <c r="I119" s="256"/>
    </row>
    <row r="120" spans="1:9" ht="18.75">
      <c r="A120" s="169" t="s">
        <v>76</v>
      </c>
      <c r="B120" s="195"/>
      <c r="C120" s="195"/>
      <c r="D120" s="195"/>
      <c r="E120" s="195"/>
      <c r="F120" s="195"/>
      <c r="G120" s="195"/>
      <c r="H120" s="195"/>
      <c r="I120" s="195"/>
    </row>
    <row r="121" spans="1:9" ht="72" customHeight="1">
      <c r="A121" s="111"/>
      <c r="B121" s="244" t="s">
        <v>208</v>
      </c>
      <c r="C121" s="244"/>
      <c r="D121" s="244"/>
      <c r="E121" s="244"/>
      <c r="F121" s="244"/>
      <c r="G121" s="244"/>
      <c r="H121" s="244"/>
      <c r="I121" s="244"/>
    </row>
    <row r="122" spans="1:9" ht="18.75" customHeight="1">
      <c r="A122" s="247" t="s">
        <v>201</v>
      </c>
      <c r="B122" s="247"/>
      <c r="C122" s="247"/>
      <c r="D122" s="247"/>
      <c r="E122" s="247"/>
      <c r="F122" s="247"/>
      <c r="G122" s="247"/>
      <c r="H122" s="247"/>
      <c r="I122" s="247"/>
    </row>
    <row r="123" spans="1:9" ht="14.25" customHeight="1">
      <c r="A123" s="171"/>
      <c r="B123" s="89"/>
      <c r="C123" s="89"/>
      <c r="D123" s="89"/>
      <c r="E123" s="89"/>
      <c r="F123" s="90"/>
      <c r="G123" s="89"/>
      <c r="H123" s="171"/>
      <c r="I123" s="171"/>
    </row>
    <row r="124" spans="1:9" ht="18.75">
      <c r="A124" s="245" t="s">
        <v>42</v>
      </c>
      <c r="B124" s="245"/>
      <c r="C124" s="245"/>
      <c r="D124" s="245"/>
      <c r="E124" s="245"/>
      <c r="F124" s="245"/>
      <c r="G124" s="245"/>
      <c r="H124" s="245"/>
      <c r="I124" s="245"/>
    </row>
    <row r="125" spans="1:9" ht="14.25" customHeight="1">
      <c r="A125" s="193"/>
      <c r="B125" s="193"/>
      <c r="C125" s="193"/>
      <c r="D125" s="193"/>
      <c r="E125" s="193"/>
      <c r="F125" s="193"/>
      <c r="G125" s="193"/>
      <c r="H125" s="193"/>
      <c r="I125" s="193"/>
    </row>
    <row r="126" spans="1:9" ht="43.5" customHeight="1">
      <c r="A126" s="246" t="s">
        <v>207</v>
      </c>
      <c r="B126" s="246"/>
      <c r="C126" s="246"/>
      <c r="D126" s="246"/>
      <c r="E126" s="246"/>
      <c r="F126" s="246"/>
      <c r="G126" s="246"/>
      <c r="H126" s="246"/>
      <c r="I126" s="246"/>
    </row>
    <row r="127" spans="1:9" ht="29.25" customHeight="1">
      <c r="A127" s="24" t="s">
        <v>99</v>
      </c>
      <c r="B127" s="23"/>
      <c r="C127" s="23"/>
      <c r="D127" s="23"/>
      <c r="E127" s="23"/>
      <c r="F127" s="23"/>
      <c r="G127" s="23"/>
      <c r="H127" s="23"/>
      <c r="I127" s="23"/>
    </row>
    <row r="128" spans="1:9" ht="14.25" customHeight="1">
      <c r="A128" s="23"/>
      <c r="B128" s="23"/>
      <c r="C128" s="23"/>
      <c r="D128" s="23"/>
      <c r="E128" s="23"/>
      <c r="F128" s="23"/>
      <c r="G128" s="23"/>
      <c r="H128" s="23"/>
      <c r="I128" s="23"/>
    </row>
    <row r="129" spans="1:9" ht="18.75">
      <c r="A129" s="245" t="s">
        <v>43</v>
      </c>
      <c r="B129" s="245"/>
      <c r="C129" s="245"/>
      <c r="D129" s="245"/>
      <c r="E129" s="245"/>
      <c r="F129" s="245"/>
      <c r="G129" s="245"/>
      <c r="H129" s="245"/>
      <c r="I129" s="245"/>
    </row>
    <row r="130" spans="1:9" ht="14.25" customHeight="1">
      <c r="A130" s="200"/>
      <c r="B130" s="200"/>
      <c r="C130" s="200"/>
      <c r="D130" s="200"/>
      <c r="E130" s="200"/>
      <c r="F130" s="200"/>
      <c r="G130" s="200"/>
      <c r="H130" s="200"/>
      <c r="I130" s="200"/>
    </row>
    <row r="131" spans="1:9" ht="18.75">
      <c r="A131" s="23" t="s">
        <v>131</v>
      </c>
      <c r="B131" s="23"/>
      <c r="C131" s="23"/>
      <c r="D131" s="23"/>
      <c r="E131" s="23"/>
      <c r="F131" s="23"/>
      <c r="G131" s="23"/>
      <c r="H131" s="23"/>
      <c r="I131" s="23"/>
    </row>
    <row r="132" spans="1:9" ht="18.75">
      <c r="A132" s="241">
        <f>I84</f>
        <v>844.8666666666668</v>
      </c>
      <c r="B132" s="241"/>
      <c r="C132" s="23" t="s">
        <v>44</v>
      </c>
      <c r="D132" s="126"/>
      <c r="F132" s="23"/>
      <c r="G132" s="23"/>
      <c r="H132" s="23"/>
      <c r="I132" s="23"/>
    </row>
    <row r="133" spans="1:9" ht="18.75">
      <c r="A133" s="23" t="s">
        <v>132</v>
      </c>
      <c r="B133" s="23"/>
      <c r="C133" s="241">
        <f>I86</f>
        <v>0</v>
      </c>
      <c r="D133" s="241"/>
      <c r="E133" s="23" t="s">
        <v>87</v>
      </c>
      <c r="F133" s="23"/>
      <c r="G133" s="23"/>
      <c r="H133" s="23"/>
      <c r="I133" s="23"/>
    </row>
    <row r="134" spans="1:9" ht="18.75">
      <c r="A134" s="23"/>
      <c r="B134" s="23"/>
      <c r="C134" s="91"/>
      <c r="D134" s="23"/>
      <c r="E134" s="23"/>
      <c r="F134" s="23"/>
      <c r="G134" s="23"/>
      <c r="H134" s="23"/>
      <c r="I134" s="23"/>
    </row>
    <row r="135" spans="1:9" ht="18.75">
      <c r="A135" s="23" t="s">
        <v>45</v>
      </c>
      <c r="B135" s="242"/>
      <c r="C135" s="242"/>
      <c r="D135" s="23"/>
      <c r="E135" s="23"/>
      <c r="F135" s="23"/>
      <c r="G135" s="23"/>
      <c r="H135" s="23"/>
      <c r="I135" s="23"/>
    </row>
    <row r="136" spans="1:9" ht="18.75">
      <c r="A136" s="23"/>
      <c r="B136" s="172"/>
      <c r="C136" s="172"/>
      <c r="D136" s="23"/>
      <c r="E136" s="23"/>
      <c r="F136" s="88" t="s">
        <v>133</v>
      </c>
      <c r="G136" s="24">
        <f>C113</f>
        <v>0</v>
      </c>
      <c r="H136" s="23"/>
      <c r="I136" s="23"/>
    </row>
    <row r="137" spans="1:9" ht="18.75">
      <c r="A137" s="23"/>
      <c r="B137" s="23"/>
      <c r="C137" s="23"/>
      <c r="D137" s="23"/>
      <c r="E137" s="93"/>
      <c r="F137" s="93"/>
      <c r="H137" s="23"/>
      <c r="I137" s="23"/>
    </row>
    <row r="138" spans="1:9" ht="32.25" customHeight="1">
      <c r="A138" s="25" t="s">
        <v>46</v>
      </c>
      <c r="B138" s="18"/>
      <c r="C138" s="18"/>
      <c r="D138" s="18"/>
      <c r="E138" s="18"/>
      <c r="F138" s="18"/>
      <c r="G138" s="18"/>
      <c r="H138" s="18"/>
      <c r="I138" s="18"/>
    </row>
    <row r="139" spans="1:9" ht="15.75">
      <c r="A139" s="183" t="s">
        <v>189</v>
      </c>
      <c r="B139" s="14" t="s">
        <v>188</v>
      </c>
      <c r="C139" s="22"/>
      <c r="D139" s="22"/>
      <c r="E139" s="22"/>
      <c r="F139" s="22"/>
      <c r="G139" s="22"/>
      <c r="H139" s="18"/>
      <c r="I139" s="18"/>
    </row>
    <row r="140" spans="1:9" ht="15.75">
      <c r="A140" s="183" t="s">
        <v>189</v>
      </c>
      <c r="B140" s="14" t="s">
        <v>190</v>
      </c>
      <c r="C140" s="22"/>
      <c r="D140" s="22"/>
      <c r="E140" s="22"/>
      <c r="F140" s="22"/>
      <c r="G140" s="22"/>
      <c r="H140" s="18"/>
      <c r="I140" s="18"/>
    </row>
    <row r="141" spans="1:9" ht="15.75">
      <c r="A141" s="183" t="s">
        <v>189</v>
      </c>
      <c r="B141" s="14" t="s">
        <v>191</v>
      </c>
      <c r="C141" s="22"/>
      <c r="D141" s="22"/>
      <c r="E141" s="22"/>
      <c r="F141" s="22"/>
      <c r="G141" s="22"/>
      <c r="H141" s="18"/>
      <c r="I141" s="18"/>
    </row>
    <row r="142" spans="1:9" ht="15.75">
      <c r="A142" s="183" t="s">
        <v>189</v>
      </c>
      <c r="B142" s="14" t="s">
        <v>192</v>
      </c>
      <c r="C142" s="22"/>
      <c r="D142" s="22"/>
      <c r="E142" s="22"/>
      <c r="F142" s="22"/>
      <c r="G142" s="22"/>
      <c r="H142" s="18"/>
      <c r="I142" s="18"/>
    </row>
    <row r="143" spans="1:9" ht="15.75">
      <c r="A143" s="183" t="s">
        <v>189</v>
      </c>
      <c r="B143" s="14" t="s">
        <v>193</v>
      </c>
      <c r="C143" s="22"/>
      <c r="D143" s="22"/>
      <c r="E143" s="22"/>
      <c r="F143" s="22"/>
      <c r="G143" s="22"/>
      <c r="H143" s="18"/>
      <c r="I143" s="18"/>
    </row>
    <row r="144" spans="1:9" ht="15.75">
      <c r="A144" s="183" t="s">
        <v>189</v>
      </c>
      <c r="B144" s="14" t="s">
        <v>194</v>
      </c>
      <c r="C144" s="22"/>
      <c r="D144" s="22"/>
      <c r="E144" s="22"/>
      <c r="F144" s="22"/>
      <c r="G144" s="22"/>
      <c r="H144" s="18"/>
      <c r="I144" s="18"/>
    </row>
    <row r="145" spans="1:9" ht="15.75">
      <c r="A145" s="183" t="s">
        <v>189</v>
      </c>
      <c r="B145" s="14" t="s">
        <v>195</v>
      </c>
      <c r="C145" s="22"/>
      <c r="D145" s="22"/>
      <c r="E145" s="22"/>
      <c r="F145" s="22"/>
      <c r="G145" s="22"/>
      <c r="H145" s="18"/>
      <c r="I145" s="18"/>
    </row>
    <row r="146" spans="1:9" ht="15.75">
      <c r="A146" s="183" t="s">
        <v>189</v>
      </c>
      <c r="B146" s="14" t="s">
        <v>196</v>
      </c>
      <c r="C146" s="22"/>
      <c r="D146" s="22"/>
      <c r="E146" s="22"/>
      <c r="F146" s="22"/>
      <c r="G146" s="22"/>
      <c r="H146" s="18"/>
      <c r="I146" s="18"/>
    </row>
    <row r="147" spans="1:9" ht="15.75">
      <c r="A147" s="183" t="s">
        <v>189</v>
      </c>
      <c r="B147" s="14" t="s">
        <v>197</v>
      </c>
      <c r="C147" s="22"/>
      <c r="D147" s="22"/>
      <c r="E147" s="22"/>
      <c r="F147" s="22"/>
      <c r="G147" s="22"/>
      <c r="H147" s="18"/>
      <c r="I147" s="18"/>
    </row>
    <row r="148" spans="1:9" ht="15.75">
      <c r="A148" s="183" t="s">
        <v>189</v>
      </c>
      <c r="B148" s="14" t="s">
        <v>198</v>
      </c>
      <c r="C148" s="22"/>
      <c r="D148" s="22"/>
      <c r="E148" s="22"/>
      <c r="F148" s="22"/>
      <c r="G148" s="22"/>
      <c r="H148" s="18"/>
      <c r="I148" s="18"/>
    </row>
    <row r="149" spans="1:9" ht="15.75">
      <c r="A149" s="14"/>
      <c r="B149" s="22"/>
      <c r="C149" s="22"/>
      <c r="D149" s="22"/>
      <c r="E149" s="22"/>
      <c r="F149" s="22"/>
      <c r="G149" s="22"/>
      <c r="H149" s="18"/>
      <c r="I149" s="18"/>
    </row>
    <row r="150" spans="1:9" ht="15">
      <c r="A150" s="13"/>
      <c r="B150" s="18"/>
      <c r="C150" s="18"/>
      <c r="D150" s="18"/>
      <c r="E150" s="18"/>
      <c r="F150" s="18"/>
      <c r="G150" s="18"/>
      <c r="H150" s="18"/>
      <c r="I150" s="18"/>
    </row>
    <row r="151" spans="1:9" ht="18.75">
      <c r="A151" s="92" t="s">
        <v>47</v>
      </c>
      <c r="B151" s="23"/>
      <c r="C151" s="23"/>
      <c r="D151" s="23"/>
      <c r="E151" s="23"/>
      <c r="F151" s="23"/>
      <c r="G151" s="23"/>
      <c r="H151" s="23"/>
      <c r="I151" s="23"/>
    </row>
    <row r="152" spans="1:9" ht="18.75">
      <c r="A152" s="93" t="s">
        <v>48</v>
      </c>
      <c r="B152" s="94">
        <f>C113</f>
        <v>0</v>
      </c>
      <c r="C152" s="93"/>
      <c r="D152" s="93"/>
      <c r="E152" s="93"/>
      <c r="F152" s="23"/>
      <c r="G152" s="23" t="s">
        <v>49</v>
      </c>
      <c r="H152" s="184"/>
      <c r="I152" s="23"/>
    </row>
    <row r="153" spans="1:9" ht="18.75">
      <c r="A153" s="23"/>
      <c r="B153" s="23"/>
      <c r="C153" s="23"/>
      <c r="D153" s="23"/>
      <c r="E153" s="23"/>
      <c r="F153" s="23"/>
      <c r="G153" s="23"/>
      <c r="H153" s="23"/>
      <c r="I153" s="23"/>
    </row>
    <row r="154" spans="1:9" ht="18.75">
      <c r="A154" s="23" t="s">
        <v>50</v>
      </c>
      <c r="B154" s="184"/>
      <c r="C154" s="23"/>
      <c r="D154" s="23"/>
      <c r="E154" s="23"/>
      <c r="F154" s="23"/>
      <c r="G154" s="23" t="s">
        <v>206</v>
      </c>
      <c r="H154" s="184"/>
      <c r="I154" s="23"/>
    </row>
    <row r="155" spans="1:9" ht="18.75">
      <c r="A155" s="23"/>
      <c r="B155" s="23"/>
      <c r="C155" s="23"/>
      <c r="D155" s="23"/>
      <c r="E155" s="23"/>
      <c r="F155" s="23"/>
      <c r="I155" s="23"/>
    </row>
    <row r="156" spans="1:9" ht="18.75">
      <c r="A156" s="23" t="s">
        <v>210</v>
      </c>
      <c r="B156" s="184"/>
      <c r="C156" s="152"/>
      <c r="D156" s="152"/>
      <c r="E156" s="152"/>
      <c r="F156" s="152"/>
      <c r="G156" s="23" t="s">
        <v>109</v>
      </c>
      <c r="H156" s="184"/>
      <c r="I156" s="94"/>
    </row>
    <row r="157" spans="1:9" ht="18.75">
      <c r="A157" s="93"/>
      <c r="B157" s="23"/>
      <c r="C157" s="23"/>
      <c r="D157" s="23"/>
      <c r="E157" s="23"/>
      <c r="F157" s="23"/>
      <c r="G157" s="23"/>
      <c r="H157" s="23"/>
      <c r="I157" s="23"/>
    </row>
    <row r="158" spans="1:9" ht="18.75">
      <c r="A158" s="23" t="s">
        <v>205</v>
      </c>
      <c r="B158" s="184"/>
      <c r="C158" s="23"/>
      <c r="D158" s="23"/>
      <c r="E158" s="23"/>
      <c r="F158" s="23"/>
      <c r="G158" s="23" t="s">
        <v>51</v>
      </c>
      <c r="H158" s="151"/>
      <c r="I158" s="23"/>
    </row>
    <row r="159" spans="1:9" ht="15">
      <c r="A159" s="18"/>
      <c r="B159" s="18"/>
      <c r="C159" s="18"/>
      <c r="D159" s="18"/>
      <c r="E159" s="18"/>
      <c r="F159" s="18"/>
      <c r="G159" s="18"/>
      <c r="H159" s="18"/>
      <c r="I159" s="18"/>
    </row>
    <row r="160" spans="1:9" ht="15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8.75">
      <c r="A161" s="194" t="s">
        <v>52</v>
      </c>
      <c r="B161" s="194">
        <f>A12</f>
        <v>0</v>
      </c>
      <c r="C161" s="103" t="s">
        <v>22</v>
      </c>
      <c r="D161" s="93"/>
      <c r="E161" s="93"/>
      <c r="F161" s="173"/>
      <c r="G161" s="194" t="s">
        <v>52</v>
      </c>
      <c r="H161" s="194">
        <f>A15</f>
        <v>0</v>
      </c>
      <c r="I161" s="103" t="s">
        <v>53</v>
      </c>
    </row>
    <row r="162" spans="1:9" ht="18.75">
      <c r="A162" s="93"/>
      <c r="B162" s="93"/>
      <c r="C162" s="93"/>
      <c r="D162" s="93"/>
      <c r="E162" s="93"/>
      <c r="F162" s="173"/>
      <c r="G162" s="194" t="s">
        <v>52</v>
      </c>
      <c r="H162" s="194">
        <f>H106</f>
        <v>0</v>
      </c>
      <c r="I162" s="104" t="s">
        <v>77</v>
      </c>
    </row>
    <row r="163" spans="1:9" ht="18.75">
      <c r="A163" s="93"/>
      <c r="B163" s="93"/>
      <c r="C163" s="93"/>
      <c r="D163" s="93"/>
      <c r="E163" s="93"/>
      <c r="F163" s="93"/>
      <c r="G163" s="93"/>
      <c r="H163" s="93"/>
      <c r="I163" s="93"/>
    </row>
    <row r="164" spans="1:9" ht="20.25">
      <c r="A164" s="243" t="s">
        <v>0</v>
      </c>
      <c r="B164" s="243"/>
      <c r="C164" s="243"/>
      <c r="D164" s="243"/>
      <c r="E164" s="243"/>
      <c r="F164" s="243"/>
      <c r="G164" s="243"/>
      <c r="H164" s="243"/>
      <c r="I164" s="243"/>
    </row>
    <row r="165" spans="1:9" ht="20.25">
      <c r="A165" s="243" t="str">
        <f>A5</f>
        <v>IN COMPOSIZIONE MONOCRATICA</v>
      </c>
      <c r="B165" s="243"/>
      <c r="C165" s="243"/>
      <c r="D165" s="243"/>
      <c r="E165" s="243"/>
      <c r="F165" s="243"/>
      <c r="G165" s="243"/>
      <c r="H165" s="243"/>
      <c r="I165" s="243"/>
    </row>
    <row r="166" spans="1:9" ht="20.25">
      <c r="A166" s="222"/>
      <c r="B166" s="222"/>
      <c r="C166" s="222"/>
      <c r="D166" s="222"/>
      <c r="E166" s="222"/>
      <c r="F166" s="222"/>
      <c r="G166" s="222"/>
      <c r="H166" s="222"/>
      <c r="I166" s="222"/>
    </row>
    <row r="167" spans="1:9" ht="27.75" customHeight="1">
      <c r="A167" s="243" t="s">
        <v>54</v>
      </c>
      <c r="B167" s="243"/>
      <c r="C167" s="243"/>
      <c r="D167" s="243"/>
      <c r="E167" s="243"/>
      <c r="F167" s="243"/>
      <c r="G167" s="243"/>
      <c r="H167" s="243"/>
      <c r="I167" s="243"/>
    </row>
    <row r="168" spans="1:9" ht="27.75" customHeight="1">
      <c r="A168" s="222"/>
      <c r="B168" s="222"/>
      <c r="C168" s="222"/>
      <c r="D168" s="222"/>
      <c r="E168" s="222"/>
      <c r="F168" s="222"/>
      <c r="G168" s="222"/>
      <c r="H168" s="222"/>
      <c r="I168" s="222"/>
    </row>
    <row r="169" spans="1:9" ht="15">
      <c r="A169" s="13"/>
      <c r="B169" s="13"/>
      <c r="C169" s="13"/>
      <c r="D169" s="13"/>
      <c r="E169" s="13"/>
      <c r="F169" s="13"/>
      <c r="G169" s="13"/>
      <c r="H169" s="13"/>
      <c r="I169" s="13"/>
    </row>
    <row r="170" spans="1:9" ht="18.75">
      <c r="A170" s="93" t="s">
        <v>78</v>
      </c>
      <c r="B170" s="105">
        <f>F101</f>
        <v>0</v>
      </c>
      <c r="C170" s="93"/>
      <c r="D170" s="93"/>
      <c r="E170" s="93"/>
      <c r="F170" s="93"/>
      <c r="G170" s="93"/>
      <c r="H170" s="93"/>
      <c r="I170" s="93"/>
    </row>
    <row r="171" spans="1:9" ht="18.75">
      <c r="A171" s="93" t="s">
        <v>124</v>
      </c>
      <c r="B171" s="93"/>
      <c r="C171" s="93"/>
      <c r="D171" s="93"/>
      <c r="E171" s="93"/>
      <c r="F171" s="93"/>
      <c r="H171" s="117">
        <f>C113</f>
        <v>0</v>
      </c>
      <c r="I171" s="93"/>
    </row>
    <row r="172" spans="1:9" ht="18.75">
      <c r="A172" s="93"/>
      <c r="B172" s="93"/>
      <c r="C172" s="93"/>
      <c r="D172" s="93"/>
      <c r="E172" s="93"/>
      <c r="F172" s="93"/>
      <c r="G172" s="93"/>
      <c r="H172" s="93"/>
      <c r="I172" s="93"/>
    </row>
    <row r="173" spans="1:8" ht="18.75">
      <c r="A173" s="93" t="s">
        <v>114</v>
      </c>
      <c r="B173" s="93"/>
      <c r="C173" s="106">
        <f>E12</f>
        <v>0</v>
      </c>
      <c r="D173" s="107"/>
      <c r="E173" s="107"/>
      <c r="F173" s="154"/>
      <c r="G173" s="24">
        <f>G48</f>
        <v>0</v>
      </c>
      <c r="H173" s="23" t="s">
        <v>3</v>
      </c>
    </row>
    <row r="174" spans="1:8" ht="18.75">
      <c r="A174" s="93"/>
      <c r="B174" s="93"/>
      <c r="C174" s="223"/>
      <c r="D174" s="93"/>
      <c r="E174" s="93"/>
      <c r="F174" s="3"/>
      <c r="G174" s="24"/>
      <c r="H174" s="23"/>
    </row>
    <row r="175" spans="1:9" ht="24.75" customHeight="1">
      <c r="A175" s="229" t="s">
        <v>82</v>
      </c>
      <c r="B175" s="229"/>
      <c r="C175" s="229"/>
      <c r="D175" s="229"/>
      <c r="E175" s="229"/>
      <c r="F175" s="229"/>
      <c r="G175" s="229"/>
      <c r="H175" s="229"/>
      <c r="I175" s="229"/>
    </row>
    <row r="176" spans="1:9" ht="18" customHeight="1">
      <c r="A176" s="234" t="s">
        <v>81</v>
      </c>
      <c r="B176" s="234"/>
      <c r="C176" s="196"/>
      <c r="D176" s="196"/>
      <c r="E176" s="196"/>
      <c r="F176" s="196"/>
      <c r="G176" s="196"/>
      <c r="H176" s="196"/>
      <c r="I176" s="196"/>
    </row>
    <row r="177" spans="1:9" ht="78" customHeight="1">
      <c r="A177" s="235" t="str">
        <f>IF(A117=1,B117,IF(A119=1,B119,IF(A121=1,B121)))</f>
        <v>difensore di persona offesa/parte civile ammessa al Patrocinio a spese dello Stato con provvedimento emesso da questo Ufficio in data ______________ (ipotesi ex art. 82 D.P.R. 115/2002)</v>
      </c>
      <c r="B177" s="235"/>
      <c r="C177" s="235"/>
      <c r="D177" s="235"/>
      <c r="E177" s="235"/>
      <c r="F177" s="235"/>
      <c r="G177" s="235"/>
      <c r="H177" s="235"/>
      <c r="I177" s="235"/>
    </row>
    <row r="178" spans="1:9" ht="24.75" customHeight="1">
      <c r="A178" s="229" t="s">
        <v>80</v>
      </c>
      <c r="B178" s="229"/>
      <c r="C178" s="229"/>
      <c r="D178" s="229"/>
      <c r="E178" s="229"/>
      <c r="F178" s="229"/>
      <c r="G178" s="229"/>
      <c r="H178" s="229"/>
      <c r="I178" s="229"/>
    </row>
    <row r="179" spans="1:9" ht="66" customHeight="1">
      <c r="A179" s="232" t="s">
        <v>83</v>
      </c>
      <c r="B179" s="232"/>
      <c r="C179" s="232"/>
      <c r="D179" s="232"/>
      <c r="E179" s="232"/>
      <c r="F179" s="232"/>
      <c r="G179" s="232"/>
      <c r="H179" s="232"/>
      <c r="I179" s="232"/>
    </row>
    <row r="180" spans="1:9" ht="68.25" customHeight="1">
      <c r="A180" s="232" t="s">
        <v>209</v>
      </c>
      <c r="B180" s="232"/>
      <c r="C180" s="232"/>
      <c r="D180" s="232"/>
      <c r="E180" s="232"/>
      <c r="F180" s="232"/>
      <c r="G180" s="232"/>
      <c r="H180" s="232"/>
      <c r="I180" s="232"/>
    </row>
    <row r="181" spans="1:9" ht="36" customHeight="1">
      <c r="A181" s="232" t="s">
        <v>85</v>
      </c>
      <c r="B181" s="232"/>
      <c r="C181" s="232"/>
      <c r="D181" s="232"/>
      <c r="E181" s="232"/>
      <c r="F181" s="232"/>
      <c r="G181" s="232"/>
      <c r="H181" s="232"/>
      <c r="I181" s="232"/>
    </row>
    <row r="182" spans="1:9" ht="20.25" customHeight="1">
      <c r="A182" s="232" t="s">
        <v>84</v>
      </c>
      <c r="B182" s="232"/>
      <c r="C182" s="232"/>
      <c r="D182" s="232"/>
      <c r="E182" s="232"/>
      <c r="F182" s="232"/>
      <c r="G182" s="232"/>
      <c r="H182" s="232"/>
      <c r="I182" s="232"/>
    </row>
    <row r="183" spans="1:9" ht="22.5" customHeight="1">
      <c r="A183" s="229" t="s">
        <v>86</v>
      </c>
      <c r="B183" s="229"/>
      <c r="C183" s="229"/>
      <c r="D183" s="229"/>
      <c r="E183" s="229"/>
      <c r="F183" s="229"/>
      <c r="G183" s="229"/>
      <c r="H183" s="229"/>
      <c r="I183" s="229"/>
    </row>
    <row r="184" spans="1:9" ht="25.5" customHeight="1">
      <c r="A184" s="93" t="s">
        <v>125</v>
      </c>
      <c r="B184" s="167"/>
      <c r="D184" s="93">
        <f>C113</f>
        <v>0</v>
      </c>
      <c r="E184" s="93"/>
      <c r="F184" s="93"/>
      <c r="G184" s="239" t="s">
        <v>199</v>
      </c>
      <c r="H184" s="239"/>
      <c r="I184" s="199">
        <f>I84</f>
        <v>844.8666666666668</v>
      </c>
    </row>
    <row r="185" spans="1:9" ht="18.75">
      <c r="A185" s="127" t="s">
        <v>134</v>
      </c>
      <c r="B185" s="93"/>
      <c r="C185" s="93"/>
      <c r="D185" s="93"/>
      <c r="E185" s="93"/>
      <c r="F185" s="93"/>
      <c r="G185" s="186"/>
      <c r="I185" s="93"/>
    </row>
    <row r="186" spans="1:9" ht="18.75">
      <c r="A186" s="93" t="s">
        <v>200</v>
      </c>
      <c r="B186" s="93"/>
      <c r="C186" s="240">
        <f>I86</f>
        <v>0</v>
      </c>
      <c r="D186" s="240"/>
      <c r="E186" s="127" t="s">
        <v>135</v>
      </c>
      <c r="F186" s="93"/>
      <c r="G186" s="186"/>
      <c r="I186" s="93"/>
    </row>
    <row r="187" spans="1:9" ht="18.75">
      <c r="A187" s="93"/>
      <c r="B187" s="93"/>
      <c r="C187" s="93"/>
      <c r="D187" s="93"/>
      <c r="E187" s="167"/>
      <c r="F187" s="93"/>
      <c r="G187" s="93"/>
      <c r="H187" s="93"/>
      <c r="I187" s="93"/>
    </row>
    <row r="188" spans="1:9" ht="21" customHeight="1">
      <c r="A188" s="233" t="s">
        <v>115</v>
      </c>
      <c r="B188" s="233"/>
      <c r="C188" s="233"/>
      <c r="D188" s="233"/>
      <c r="E188" s="233"/>
      <c r="F188" s="233"/>
      <c r="G188" s="233"/>
      <c r="H188" s="233"/>
      <c r="I188" s="233"/>
    </row>
    <row r="189" spans="1:9" ht="42" customHeight="1">
      <c r="A189" s="233" t="s">
        <v>88</v>
      </c>
      <c r="B189" s="233"/>
      <c r="C189" s="233"/>
      <c r="D189" s="233"/>
      <c r="E189" s="233"/>
      <c r="F189" s="233"/>
      <c r="G189" s="233"/>
      <c r="H189" s="233"/>
      <c r="I189" s="233"/>
    </row>
    <row r="190" spans="1:9" ht="39.75" customHeight="1">
      <c r="A190" s="233" t="s">
        <v>89</v>
      </c>
      <c r="B190" s="233"/>
      <c r="C190" s="233"/>
      <c r="D190" s="233"/>
      <c r="E190" s="233"/>
      <c r="F190" s="233"/>
      <c r="G190" s="233"/>
      <c r="H190" s="233"/>
      <c r="I190" s="233"/>
    </row>
    <row r="191" spans="1:9" ht="24.75" customHeight="1">
      <c r="A191" s="93" t="s">
        <v>55</v>
      </c>
      <c r="B191" s="93"/>
      <c r="C191" s="93"/>
      <c r="D191" s="93"/>
      <c r="E191" s="93"/>
      <c r="F191" s="93"/>
      <c r="G191" s="93"/>
      <c r="H191" s="93"/>
      <c r="I191" s="93"/>
    </row>
    <row r="192" spans="1:9" ht="18.75">
      <c r="A192" s="93"/>
      <c r="B192" s="93"/>
      <c r="C192" s="93"/>
      <c r="D192" s="93"/>
      <c r="E192" s="93"/>
      <c r="F192" s="167"/>
      <c r="G192" s="167"/>
      <c r="H192" s="93" t="s">
        <v>56</v>
      </c>
      <c r="I192" s="93"/>
    </row>
    <row r="193" spans="1:9" ht="17.25" customHeight="1">
      <c r="A193" s="167"/>
      <c r="B193" s="167"/>
      <c r="C193" s="167"/>
      <c r="D193" s="167"/>
      <c r="E193" s="93"/>
      <c r="F193" s="167"/>
      <c r="G193" s="93"/>
      <c r="H193" s="93"/>
      <c r="I193" s="93"/>
    </row>
    <row r="194" spans="1:9" ht="18.75">
      <c r="A194" s="93" t="s">
        <v>112</v>
      </c>
      <c r="B194" s="93"/>
      <c r="C194" s="93"/>
      <c r="D194" s="93"/>
      <c r="E194" s="93"/>
      <c r="F194" s="93"/>
      <c r="G194" s="93"/>
      <c r="H194" s="93"/>
      <c r="I194" s="93"/>
    </row>
    <row r="195" spans="1:9" ht="18.75">
      <c r="A195" s="93" t="s">
        <v>76</v>
      </c>
      <c r="B195" s="93"/>
      <c r="C195" s="93"/>
      <c r="D195" s="93"/>
      <c r="E195" s="93"/>
      <c r="F195" s="93"/>
      <c r="G195" s="93"/>
      <c r="H195" s="93"/>
      <c r="I195" s="93"/>
    </row>
    <row r="196" spans="1:9" ht="18.75">
      <c r="A196" s="93" t="s">
        <v>90</v>
      </c>
      <c r="B196" s="93"/>
      <c r="C196" s="93"/>
      <c r="D196" s="93"/>
      <c r="E196" s="93"/>
      <c r="F196" s="93"/>
      <c r="G196" s="93"/>
      <c r="H196" s="93"/>
      <c r="I196" s="93"/>
    </row>
    <row r="197" spans="1:9" ht="18.75">
      <c r="A197" s="108"/>
      <c r="B197" s="108"/>
      <c r="C197" s="108"/>
      <c r="D197" s="108"/>
      <c r="E197" s="108"/>
      <c r="F197" s="108"/>
      <c r="G197" s="167"/>
      <c r="H197" s="104" t="s">
        <v>57</v>
      </c>
      <c r="I197" s="108"/>
    </row>
    <row r="198" spans="1:9" ht="44.25" customHeight="1">
      <c r="A198" s="10"/>
      <c r="B198" s="9"/>
      <c r="C198" s="9"/>
      <c r="D198" s="9"/>
      <c r="E198" s="9"/>
      <c r="F198" s="9"/>
      <c r="G198" s="17"/>
      <c r="H198" s="17"/>
      <c r="I198" s="9"/>
    </row>
    <row r="199" spans="1:9" ht="23.25" customHeight="1">
      <c r="A199" s="236" t="s">
        <v>91</v>
      </c>
      <c r="B199" s="237"/>
      <c r="C199" s="237"/>
      <c r="D199" s="237"/>
      <c r="E199" s="237"/>
      <c r="F199" s="237"/>
      <c r="G199" s="237"/>
      <c r="H199" s="237"/>
      <c r="I199" s="238"/>
    </row>
    <row r="200" spans="1:9" ht="18.75">
      <c r="A200" s="109" t="s">
        <v>92</v>
      </c>
      <c r="B200" s="93"/>
      <c r="C200" s="93"/>
      <c r="D200" s="93"/>
      <c r="E200" s="93"/>
      <c r="F200" s="93"/>
      <c r="G200" s="93"/>
      <c r="H200" s="93"/>
      <c r="I200" s="110"/>
    </row>
    <row r="201" spans="1:9" ht="19.5" customHeight="1">
      <c r="A201" s="175" t="s">
        <v>110</v>
      </c>
      <c r="B201" s="93"/>
      <c r="C201" s="93"/>
      <c r="D201" s="93"/>
      <c r="E201" s="93"/>
      <c r="F201" s="93"/>
      <c r="G201" s="93"/>
      <c r="H201" s="93"/>
      <c r="I201" s="110"/>
    </row>
    <row r="202" spans="1:9" ht="23.25" customHeight="1">
      <c r="A202" s="175" t="s">
        <v>111</v>
      </c>
      <c r="B202" s="93"/>
      <c r="C202" s="93"/>
      <c r="D202" s="93"/>
      <c r="E202" s="93"/>
      <c r="F202" s="93"/>
      <c r="G202" s="93"/>
      <c r="H202" s="93"/>
      <c r="I202" s="110"/>
    </row>
    <row r="203" spans="1:9" ht="18.75">
      <c r="A203" s="225" t="s">
        <v>93</v>
      </c>
      <c r="B203" s="226"/>
      <c r="C203" s="226"/>
      <c r="D203" s="226"/>
      <c r="E203" s="226"/>
      <c r="F203" s="226"/>
      <c r="G203" s="226"/>
      <c r="H203" s="226"/>
      <c r="I203" s="227"/>
    </row>
    <row r="204" spans="1:9" ht="18.75">
      <c r="A204" s="228" t="s">
        <v>42</v>
      </c>
      <c r="B204" s="229"/>
      <c r="C204" s="229"/>
      <c r="D204" s="229"/>
      <c r="E204" s="229"/>
      <c r="F204" s="229"/>
      <c r="G204" s="229"/>
      <c r="H204" s="229"/>
      <c r="I204" s="230"/>
    </row>
    <row r="205" spans="1:9" ht="18.75">
      <c r="A205" s="109" t="s">
        <v>98</v>
      </c>
      <c r="B205" s="93"/>
      <c r="C205" s="93"/>
      <c r="D205" s="93"/>
      <c r="E205" s="93"/>
      <c r="F205" s="93"/>
      <c r="G205" s="93"/>
      <c r="H205" s="93"/>
      <c r="I205" s="110"/>
    </row>
    <row r="206" spans="1:9" ht="18.75">
      <c r="A206" s="109"/>
      <c r="B206" s="93"/>
      <c r="C206" s="93"/>
      <c r="D206" s="93"/>
      <c r="E206" s="93"/>
      <c r="F206" s="93"/>
      <c r="G206" s="93"/>
      <c r="H206" s="93"/>
      <c r="I206" s="110"/>
    </row>
    <row r="207" spans="1:9" ht="18.75">
      <c r="A207" s="109" t="s">
        <v>94</v>
      </c>
      <c r="B207" s="93"/>
      <c r="C207" s="93"/>
      <c r="D207" s="93"/>
      <c r="E207" s="93"/>
      <c r="F207" s="93"/>
      <c r="G207" s="93"/>
      <c r="H207" s="93"/>
      <c r="I207" s="110"/>
    </row>
    <row r="208" spans="1:9" ht="18.75">
      <c r="A208" s="176"/>
      <c r="B208" s="107"/>
      <c r="C208" s="107"/>
      <c r="D208" s="107"/>
      <c r="E208" s="107"/>
      <c r="F208" s="107"/>
      <c r="G208" s="107"/>
      <c r="H208" s="107" t="s">
        <v>95</v>
      </c>
      <c r="I208" s="177"/>
    </row>
    <row r="209" spans="1:9" ht="63" customHeight="1">
      <c r="A209" s="173"/>
      <c r="B209" s="173"/>
      <c r="C209" s="173"/>
      <c r="D209" s="173"/>
      <c r="E209" s="173"/>
      <c r="F209" s="173"/>
      <c r="G209" s="173"/>
      <c r="H209" s="173"/>
      <c r="I209" s="173"/>
    </row>
    <row r="210" spans="1:9" ht="18.75">
      <c r="A210" s="310" t="s">
        <v>96</v>
      </c>
      <c r="B210" s="310"/>
      <c r="C210" s="310"/>
      <c r="D210" s="310"/>
      <c r="E210" s="310"/>
      <c r="F210" s="310"/>
      <c r="G210" s="310"/>
      <c r="H210" s="310"/>
      <c r="I210" s="310"/>
    </row>
    <row r="211" spans="1:9" ht="18.75">
      <c r="A211" s="178"/>
      <c r="B211" s="179"/>
      <c r="C211" s="179"/>
      <c r="D211" s="179"/>
      <c r="E211" s="179"/>
      <c r="F211" s="179"/>
      <c r="G211" s="179"/>
      <c r="H211" s="179"/>
      <c r="I211" s="180"/>
    </row>
    <row r="212" spans="1:9" ht="18.75">
      <c r="A212" s="181" t="s">
        <v>97</v>
      </c>
      <c r="B212" s="93"/>
      <c r="C212" s="93"/>
      <c r="D212" s="93"/>
      <c r="E212" s="93"/>
      <c r="F212" s="93"/>
      <c r="G212" s="93"/>
      <c r="H212" s="93"/>
      <c r="I212" s="110"/>
    </row>
    <row r="213" spans="1:9" ht="18.75">
      <c r="A213" s="109"/>
      <c r="B213" s="93"/>
      <c r="C213" s="93"/>
      <c r="D213" s="93"/>
      <c r="E213" s="93"/>
      <c r="F213" s="93"/>
      <c r="G213" s="93"/>
      <c r="H213" s="93"/>
      <c r="I213" s="110"/>
    </row>
    <row r="214" spans="1:9" ht="18.75">
      <c r="A214" s="109" t="s">
        <v>94</v>
      </c>
      <c r="B214" s="93"/>
      <c r="C214" s="93"/>
      <c r="D214" s="93"/>
      <c r="E214" s="93"/>
      <c r="F214" s="93"/>
      <c r="G214" s="93"/>
      <c r="H214" s="93"/>
      <c r="I214" s="110"/>
    </row>
    <row r="215" spans="1:9" ht="18.75">
      <c r="A215" s="176"/>
      <c r="B215" s="107"/>
      <c r="C215" s="107"/>
      <c r="D215" s="107"/>
      <c r="E215" s="107"/>
      <c r="F215" s="107"/>
      <c r="G215" s="107"/>
      <c r="H215" s="107" t="s">
        <v>95</v>
      </c>
      <c r="I215" s="177"/>
    </row>
    <row r="216" spans="1:9" ht="18.75">
      <c r="A216" s="173"/>
      <c r="B216" s="173"/>
      <c r="C216" s="173"/>
      <c r="D216" s="173"/>
      <c r="E216" s="173"/>
      <c r="F216" s="173"/>
      <c r="G216" s="173"/>
      <c r="H216" s="173"/>
      <c r="I216" s="173"/>
    </row>
    <row r="217" spans="1:9" ht="15">
      <c r="A217" s="157"/>
      <c r="B217" s="157"/>
      <c r="C217" s="157"/>
      <c r="D217" s="157"/>
      <c r="E217" s="157"/>
      <c r="F217" s="157"/>
      <c r="G217" s="157"/>
      <c r="H217" s="157"/>
      <c r="I217" s="157"/>
    </row>
  </sheetData>
  <sheetProtection password="83AF" sheet="1" formatCells="0" selectLockedCells="1"/>
  <mergeCells count="68">
    <mergeCell ref="A179:I179"/>
    <mergeCell ref="A180:I180"/>
    <mergeCell ref="A181:I181"/>
    <mergeCell ref="A182:I182"/>
    <mergeCell ref="A204:I204"/>
    <mergeCell ref="A164:I164"/>
    <mergeCell ref="A165:I165"/>
    <mergeCell ref="A167:I167"/>
    <mergeCell ref="A175:I175"/>
    <mergeCell ref="A176:B176"/>
    <mergeCell ref="A177:I177"/>
    <mergeCell ref="B121:I121"/>
    <mergeCell ref="A124:I124"/>
    <mergeCell ref="A126:I126"/>
    <mergeCell ref="A129:I129"/>
    <mergeCell ref="C133:D133"/>
    <mergeCell ref="B135:C135"/>
    <mergeCell ref="A95:I95"/>
    <mergeCell ref="A94:I94"/>
    <mergeCell ref="A101:E101"/>
    <mergeCell ref="F101:I101"/>
    <mergeCell ref="A103:I104"/>
    <mergeCell ref="A115:I115"/>
    <mergeCell ref="A43:I43"/>
    <mergeCell ref="A44:I44"/>
    <mergeCell ref="A45:I45"/>
    <mergeCell ref="A87:I87"/>
    <mergeCell ref="A52:F52"/>
    <mergeCell ref="A53:F53"/>
    <mergeCell ref="A49:I49"/>
    <mergeCell ref="B34:E34"/>
    <mergeCell ref="H34:I34"/>
    <mergeCell ref="B35:E35"/>
    <mergeCell ref="A36:I36"/>
    <mergeCell ref="B38:E38"/>
    <mergeCell ref="A42:I42"/>
    <mergeCell ref="A40:I40"/>
    <mergeCell ref="B19:E19"/>
    <mergeCell ref="C23:E23"/>
    <mergeCell ref="H23:I23"/>
    <mergeCell ref="C24:E24"/>
    <mergeCell ref="B29:E29"/>
    <mergeCell ref="H29:I29"/>
    <mergeCell ref="B12:C12"/>
    <mergeCell ref="B13:C13"/>
    <mergeCell ref="A1:I1"/>
    <mergeCell ref="A2:I2"/>
    <mergeCell ref="A4:I4"/>
    <mergeCell ref="A5:I5"/>
    <mergeCell ref="A7:I7"/>
    <mergeCell ref="A8:I8"/>
    <mergeCell ref="A10:B10"/>
    <mergeCell ref="A210:I210"/>
    <mergeCell ref="A203:I203"/>
    <mergeCell ref="A199:I199"/>
    <mergeCell ref="A190:I190"/>
    <mergeCell ref="A189:I189"/>
    <mergeCell ref="A188:I188"/>
    <mergeCell ref="C186:D186"/>
    <mergeCell ref="A183:I183"/>
    <mergeCell ref="A178:I178"/>
    <mergeCell ref="A122:I122"/>
    <mergeCell ref="A100:I100"/>
    <mergeCell ref="A99:I99"/>
    <mergeCell ref="G184:H184"/>
    <mergeCell ref="A132:B132"/>
    <mergeCell ref="B117:I117"/>
    <mergeCell ref="B119:I119"/>
  </mergeCells>
  <conditionalFormatting sqref="B152">
    <cfRule type="cellIs" priority="4" dxfId="12" operator="equal">
      <formula>"C131"</formula>
    </cfRule>
  </conditionalFormatting>
  <conditionalFormatting sqref="A12">
    <cfRule type="iconSet" priority="1" dxfId="11">
      <iconSet iconSet="3ArrowsGray">
        <cfvo type="percent" val="0"/>
        <cfvo type="percent" val="33"/>
        <cfvo type="percent" val="67"/>
      </iconSet>
    </cfRule>
  </conditionalFormatting>
  <conditionalFormatting sqref="A15 A13">
    <cfRule type="iconSet" priority="2" dxfId="11">
      <iconSet iconSet="3ArrowsGray">
        <cfvo type="percent" val="0"/>
        <cfvo type="percent" val="33"/>
        <cfvo type="percent" val="67"/>
      </iconSet>
    </cfRule>
  </conditionalFormatting>
  <dataValidations count="3">
    <dataValidation type="whole" allowBlank="1" showInputMessage="1" showErrorMessage="1" sqref="A41 G30 G35 A35 F39 F41">
      <formula1>1</formula1>
      <formula2>99</formula2>
    </dataValidation>
    <dataValidation type="whole" allowBlank="1" showInputMessage="1" showErrorMessage="1" sqref="A30">
      <formula1>1</formula1>
      <formula2>999</formula2>
    </dataValidation>
    <dataValidation type="whole" allowBlank="1" showInputMessage="1" showErrorMessage="1" sqref="G25">
      <formula1>0</formula1>
      <formula2>99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4" r:id="rId4"/>
  <rowBreaks count="3" manualBreakCount="3">
    <brk id="45" max="8" man="1"/>
    <brk id="97" max="8" man="1"/>
    <brk id="159" max="8" man="1"/>
  </rowBreaks>
  <ignoredErrors>
    <ignoredError sqref="A177" unlockedFormula="1"/>
  </ignoredErrors>
  <drawing r:id="rId3"/>
  <legacyDrawing r:id="rId2"/>
  <oleObjects>
    <oleObject progId="Word.Picture.8" shapeId="134946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4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2.57421875" style="155" customWidth="1"/>
    <col min="2" max="2" width="11.00390625" style="155" bestFit="1" customWidth="1"/>
    <col min="3" max="5" width="9.7109375" style="155" customWidth="1"/>
    <col min="6" max="6" width="12.7109375" style="155" customWidth="1"/>
    <col min="7" max="7" width="14.140625" style="155" customWidth="1"/>
    <col min="8" max="8" width="13.421875" style="155" customWidth="1"/>
    <col min="9" max="9" width="23.57421875" style="155" customWidth="1"/>
    <col min="10" max="16384" width="9.140625" style="155" customWidth="1"/>
  </cols>
  <sheetData>
    <row r="1" spans="1:9" ht="69.75" customHeight="1" thickBot="1">
      <c r="A1" s="303" t="s">
        <v>67</v>
      </c>
      <c r="B1" s="304"/>
      <c r="C1" s="304"/>
      <c r="D1" s="304"/>
      <c r="E1" s="304"/>
      <c r="F1" s="304"/>
      <c r="G1" s="304"/>
      <c r="H1" s="304"/>
      <c r="I1" s="305"/>
    </row>
    <row r="2" spans="1:9" ht="42" customHeight="1" thickBot="1">
      <c r="A2" s="306" t="s">
        <v>104</v>
      </c>
      <c r="B2" s="307"/>
      <c r="C2" s="307"/>
      <c r="D2" s="307"/>
      <c r="E2" s="307"/>
      <c r="F2" s="307"/>
      <c r="G2" s="307"/>
      <c r="H2" s="307"/>
      <c r="I2" s="308"/>
    </row>
    <row r="3" spans="1:9" ht="14.25" customHeight="1">
      <c r="A3" s="52"/>
      <c r="B3" s="26"/>
      <c r="C3" s="26"/>
      <c r="D3" s="26"/>
      <c r="E3" s="26"/>
      <c r="F3" s="26"/>
      <c r="G3" s="26"/>
      <c r="H3" s="26"/>
      <c r="I3" s="26"/>
    </row>
    <row r="4" spans="1:9" ht="21" customHeight="1">
      <c r="A4" s="309" t="s">
        <v>0</v>
      </c>
      <c r="B4" s="309"/>
      <c r="C4" s="309"/>
      <c r="D4" s="309"/>
      <c r="E4" s="309"/>
      <c r="F4" s="309"/>
      <c r="G4" s="309"/>
      <c r="H4" s="309"/>
      <c r="I4" s="309"/>
    </row>
    <row r="5" spans="1:9" ht="23.25" customHeight="1">
      <c r="A5" s="309" t="str">
        <f>IF(A25=2,"IN COMPOSIZIONE COLLEGIALE",IF(A25=1,"IN COMPOSIZIONE MONOCRATICA"))</f>
        <v>IN COMPOSIZIONE MONOCRATICA</v>
      </c>
      <c r="B5" s="309"/>
      <c r="C5" s="309"/>
      <c r="D5" s="309"/>
      <c r="E5" s="309"/>
      <c r="F5" s="309"/>
      <c r="G5" s="309"/>
      <c r="H5" s="309"/>
      <c r="I5" s="309"/>
    </row>
    <row r="6" spans="1:9" ht="17.25" customHeight="1">
      <c r="A6" s="27"/>
      <c r="B6" s="27"/>
      <c r="C6" s="27"/>
      <c r="D6" s="27"/>
      <c r="E6" s="27"/>
      <c r="F6" s="27"/>
      <c r="G6" s="27"/>
      <c r="H6" s="27"/>
      <c r="I6" s="27"/>
    </row>
    <row r="7" spans="1:9" ht="20.25" customHeight="1">
      <c r="A7" s="309" t="s">
        <v>69</v>
      </c>
      <c r="B7" s="309"/>
      <c r="C7" s="309"/>
      <c r="D7" s="309"/>
      <c r="E7" s="309"/>
      <c r="F7" s="309"/>
      <c r="G7" s="309"/>
      <c r="H7" s="309"/>
      <c r="I7" s="309"/>
    </row>
    <row r="8" spans="1:9" ht="22.5" customHeight="1">
      <c r="A8" s="309" t="s">
        <v>117</v>
      </c>
      <c r="B8" s="309"/>
      <c r="C8" s="309"/>
      <c r="D8" s="309"/>
      <c r="E8" s="309"/>
      <c r="F8" s="309"/>
      <c r="G8" s="309"/>
      <c r="H8" s="309"/>
      <c r="I8" s="309"/>
    </row>
    <row r="9" spans="1:9" ht="15.75" thickBot="1">
      <c r="A9" s="55"/>
      <c r="B9" s="2"/>
      <c r="C9" s="2"/>
      <c r="D9" s="2"/>
      <c r="E9" s="2"/>
      <c r="F9" s="2"/>
      <c r="G9" s="2"/>
      <c r="H9" s="2"/>
      <c r="I9" s="2"/>
    </row>
    <row r="10" spans="1:9" s="157" customFormat="1" ht="15.75">
      <c r="A10" s="297" t="s">
        <v>1</v>
      </c>
      <c r="B10" s="298"/>
      <c r="C10" s="99"/>
      <c r="D10" s="156"/>
      <c r="E10" s="29" t="s">
        <v>2</v>
      </c>
      <c r="F10" s="37"/>
      <c r="G10" s="37"/>
      <c r="H10" s="37"/>
      <c r="I10" s="99"/>
    </row>
    <row r="11" spans="1:9" s="157" customFormat="1" ht="15.75">
      <c r="A11" s="34" t="s">
        <v>22</v>
      </c>
      <c r="B11" s="14"/>
      <c r="C11" s="100"/>
      <c r="D11" s="156"/>
      <c r="E11" s="30" t="s">
        <v>68</v>
      </c>
      <c r="F11" s="11"/>
      <c r="G11" s="11"/>
      <c r="H11" s="11"/>
      <c r="I11" s="100"/>
    </row>
    <row r="12" spans="1:9" s="157" customFormat="1" ht="15.75">
      <c r="A12" s="35"/>
      <c r="B12" s="299" t="s">
        <v>71</v>
      </c>
      <c r="C12" s="300"/>
      <c r="D12" s="156"/>
      <c r="E12" s="31"/>
      <c r="F12" s="209"/>
      <c r="G12" s="209"/>
      <c r="H12" s="210" t="s">
        <v>121</v>
      </c>
      <c r="I12" s="114"/>
    </row>
    <row r="13" spans="1:9" s="157" customFormat="1" ht="15.75">
      <c r="A13" s="204"/>
      <c r="B13" s="301"/>
      <c r="C13" s="302"/>
      <c r="D13" s="156"/>
      <c r="E13" s="32"/>
      <c r="F13" s="211"/>
      <c r="G13" s="211"/>
      <c r="H13" s="210" t="s">
        <v>121</v>
      </c>
      <c r="I13" s="115"/>
    </row>
    <row r="14" spans="1:9" s="157" customFormat="1" ht="15.75">
      <c r="A14" s="34" t="s">
        <v>70</v>
      </c>
      <c r="B14" s="12"/>
      <c r="C14" s="100"/>
      <c r="D14" s="156"/>
      <c r="E14" s="32"/>
      <c r="F14" s="211"/>
      <c r="G14" s="211"/>
      <c r="H14" s="210" t="s">
        <v>121</v>
      </c>
      <c r="I14" s="115"/>
    </row>
    <row r="15" spans="1:9" s="157" customFormat="1" ht="16.5" thickBot="1">
      <c r="A15" s="36"/>
      <c r="B15" s="205"/>
      <c r="C15" s="42"/>
      <c r="D15" s="100"/>
      <c r="E15" s="33"/>
      <c r="F15" s="212"/>
      <c r="G15" s="212"/>
      <c r="H15" s="210" t="s">
        <v>121</v>
      </c>
      <c r="I15" s="116"/>
    </row>
    <row r="16" spans="1:9" ht="15">
      <c r="A16" s="28" t="s">
        <v>137</v>
      </c>
      <c r="B16" s="4"/>
      <c r="C16" s="158"/>
      <c r="D16" s="159"/>
      <c r="E16" s="160"/>
      <c r="F16" s="160"/>
      <c r="G16" s="160"/>
      <c r="H16" s="160"/>
      <c r="I16" s="160"/>
    </row>
    <row r="17" spans="1:9" s="3" customFormat="1" ht="15">
      <c r="A17" s="28" t="s">
        <v>120</v>
      </c>
      <c r="B17" s="4"/>
      <c r="C17" s="158"/>
      <c r="D17" s="159"/>
      <c r="E17" s="159"/>
      <c r="F17" s="159"/>
      <c r="G17" s="159"/>
      <c r="H17" s="159"/>
      <c r="I17" s="159"/>
    </row>
    <row r="18" spans="1:9" ht="15.75" thickBot="1">
      <c r="A18" s="5"/>
      <c r="B18" s="5"/>
      <c r="C18" s="5"/>
      <c r="D18" s="5"/>
      <c r="E18" s="5"/>
      <c r="F18" s="5"/>
      <c r="G18" s="5"/>
      <c r="H18" s="5"/>
      <c r="I18" s="5"/>
    </row>
    <row r="19" spans="1:9" s="157" customFormat="1" ht="15.75">
      <c r="A19" s="190" t="s">
        <v>4</v>
      </c>
      <c r="B19" s="285"/>
      <c r="C19" s="285"/>
      <c r="D19" s="285"/>
      <c r="E19" s="286"/>
      <c r="F19" s="95"/>
      <c r="G19" s="95"/>
      <c r="H19" s="95"/>
      <c r="I19" s="95"/>
    </row>
    <row r="20" spans="1:9" s="157" customFormat="1" ht="16.5" thickBot="1">
      <c r="A20" s="40"/>
      <c r="B20" s="41"/>
      <c r="C20" s="41"/>
      <c r="D20" s="101"/>
      <c r="E20" s="97"/>
      <c r="F20" s="9"/>
      <c r="G20" s="96"/>
      <c r="H20" s="96"/>
      <c r="I20" s="96"/>
    </row>
    <row r="21" spans="1:9" ht="15">
      <c r="A21" s="28"/>
      <c r="B21" s="5"/>
      <c r="C21" s="5"/>
      <c r="D21" s="5"/>
      <c r="E21" s="5"/>
      <c r="F21" s="5"/>
      <c r="G21" s="5"/>
      <c r="H21" s="5"/>
      <c r="I21" s="5"/>
    </row>
    <row r="22" spans="1:9" ht="15.75" thickBot="1">
      <c r="A22" s="5"/>
      <c r="B22" s="5"/>
      <c r="C22" s="5"/>
      <c r="D22" s="5"/>
      <c r="E22" s="5"/>
      <c r="F22" s="5"/>
      <c r="G22" s="5"/>
      <c r="H22" s="5"/>
      <c r="I22" s="5"/>
    </row>
    <row r="23" spans="1:9" ht="15.75">
      <c r="A23" s="29" t="s">
        <v>7</v>
      </c>
      <c r="B23" s="39" t="s">
        <v>8</v>
      </c>
      <c r="C23" s="293" t="s">
        <v>100</v>
      </c>
      <c r="D23" s="293"/>
      <c r="E23" s="294"/>
      <c r="F23" s="156"/>
      <c r="G23" s="29" t="s">
        <v>9</v>
      </c>
      <c r="H23" s="285" t="s">
        <v>10</v>
      </c>
      <c r="I23" s="286"/>
    </row>
    <row r="24" spans="1:9" ht="15.75">
      <c r="A24" s="56"/>
      <c r="B24" s="14"/>
      <c r="C24" s="295" t="s">
        <v>101</v>
      </c>
      <c r="D24" s="295"/>
      <c r="E24" s="296"/>
      <c r="F24" s="156"/>
      <c r="G24" s="56"/>
      <c r="H24" s="14"/>
      <c r="I24" s="65"/>
    </row>
    <row r="25" spans="1:9" ht="16.5" thickBot="1">
      <c r="A25" s="40">
        <v>1</v>
      </c>
      <c r="B25" s="41"/>
      <c r="C25" s="41"/>
      <c r="D25" s="41"/>
      <c r="E25" s="42"/>
      <c r="F25" s="156"/>
      <c r="G25" s="40">
        <v>0</v>
      </c>
      <c r="H25" s="41"/>
      <c r="I25" s="43" t="s">
        <v>6</v>
      </c>
    </row>
    <row r="26" spans="1:9" ht="15">
      <c r="A26" s="28" t="s">
        <v>139</v>
      </c>
      <c r="B26" s="5"/>
      <c r="C26" s="5"/>
      <c r="D26" s="5"/>
      <c r="E26" s="5"/>
      <c r="F26" s="5"/>
      <c r="G26" s="5"/>
      <c r="H26" s="5"/>
      <c r="I26" s="5"/>
    </row>
    <row r="27" spans="1:9" ht="15">
      <c r="A27" s="28" t="s">
        <v>173</v>
      </c>
      <c r="B27" s="128"/>
      <c r="C27" s="128"/>
      <c r="D27" s="128"/>
      <c r="E27" s="128"/>
      <c r="F27" s="128"/>
      <c r="G27" s="128"/>
      <c r="H27" s="128"/>
      <c r="I27" s="128"/>
    </row>
    <row r="28" spans="1:9" ht="15.75" thickBot="1">
      <c r="A28" s="5"/>
      <c r="B28" s="5"/>
      <c r="C28" s="5"/>
      <c r="D28" s="5"/>
      <c r="E28" s="5"/>
      <c r="F28" s="5"/>
      <c r="G28" s="5"/>
      <c r="H28" s="5"/>
      <c r="I28" s="5"/>
    </row>
    <row r="29" spans="1:9" ht="15.75">
      <c r="A29" s="44" t="s">
        <v>11</v>
      </c>
      <c r="B29" s="285" t="s">
        <v>105</v>
      </c>
      <c r="C29" s="285"/>
      <c r="D29" s="285"/>
      <c r="E29" s="286"/>
      <c r="F29" s="156"/>
      <c r="G29" s="44" t="s">
        <v>12</v>
      </c>
      <c r="H29" s="285" t="s">
        <v>13</v>
      </c>
      <c r="I29" s="286"/>
    </row>
    <row r="30" spans="1:9" ht="16.5" thickBot="1">
      <c r="A30" s="40">
        <v>1</v>
      </c>
      <c r="B30" s="41"/>
      <c r="C30" s="38"/>
      <c r="D30" s="38"/>
      <c r="E30" s="42"/>
      <c r="F30" s="156"/>
      <c r="G30" s="40">
        <v>1</v>
      </c>
      <c r="H30" s="41"/>
      <c r="I30" s="42"/>
    </row>
    <row r="31" spans="1:9" ht="15">
      <c r="A31" s="28" t="s">
        <v>140</v>
      </c>
      <c r="B31" s="129"/>
      <c r="C31" s="129"/>
      <c r="D31" s="129"/>
      <c r="E31" s="129"/>
      <c r="F31" s="129"/>
      <c r="G31" s="129"/>
      <c r="H31" s="129"/>
      <c r="I31" s="129"/>
    </row>
    <row r="32" spans="1:9" ht="15">
      <c r="A32" s="28" t="s">
        <v>174</v>
      </c>
      <c r="B32" s="130"/>
      <c r="C32" s="130"/>
      <c r="D32" s="130"/>
      <c r="E32" s="130"/>
      <c r="F32" s="130"/>
      <c r="G32" s="130"/>
      <c r="H32" s="130"/>
      <c r="I32" s="130"/>
    </row>
    <row r="33" spans="1:9" ht="15.75" thickBot="1">
      <c r="A33" s="6"/>
      <c r="B33" s="6"/>
      <c r="C33" s="6"/>
      <c r="D33" s="6"/>
      <c r="E33" s="6"/>
      <c r="F33" s="6"/>
      <c r="G33" s="6"/>
      <c r="H33" s="6"/>
      <c r="I33" s="6"/>
    </row>
    <row r="34" spans="1:9" ht="15.75">
      <c r="A34" s="44" t="s">
        <v>14</v>
      </c>
      <c r="B34" s="285" t="s">
        <v>15</v>
      </c>
      <c r="C34" s="285"/>
      <c r="D34" s="285"/>
      <c r="E34" s="286"/>
      <c r="F34" s="156"/>
      <c r="G34" s="44" t="s">
        <v>16</v>
      </c>
      <c r="H34" s="285" t="s">
        <v>17</v>
      </c>
      <c r="I34" s="286"/>
    </row>
    <row r="35" spans="1:9" ht="16.5" thickBot="1">
      <c r="A35" s="40">
        <v>1</v>
      </c>
      <c r="B35" s="287" t="s">
        <v>18</v>
      </c>
      <c r="C35" s="287"/>
      <c r="D35" s="287"/>
      <c r="E35" s="288"/>
      <c r="F35" s="156"/>
      <c r="G35" s="40">
        <v>1</v>
      </c>
      <c r="H35" s="41"/>
      <c r="I35" s="42"/>
    </row>
    <row r="36" spans="1:9" ht="27" customHeight="1">
      <c r="A36" s="289" t="s">
        <v>141</v>
      </c>
      <c r="B36" s="289"/>
      <c r="C36" s="289"/>
      <c r="D36" s="289"/>
      <c r="E36" s="289"/>
      <c r="F36" s="289"/>
      <c r="G36" s="289"/>
      <c r="H36" s="289"/>
      <c r="I36" s="289"/>
    </row>
    <row r="37" spans="1:9" ht="15.75" thickBot="1">
      <c r="A37" s="53"/>
      <c r="B37" s="4"/>
      <c r="C37" s="4"/>
      <c r="D37" s="4"/>
      <c r="E37" s="7"/>
      <c r="F37" s="7"/>
      <c r="G37" s="7"/>
      <c r="H37" s="7"/>
      <c r="I37" s="7"/>
    </row>
    <row r="38" spans="1:9" ht="15.75">
      <c r="A38" s="44" t="s">
        <v>19</v>
      </c>
      <c r="B38" s="285" t="s">
        <v>20</v>
      </c>
      <c r="C38" s="285"/>
      <c r="D38" s="285"/>
      <c r="E38" s="286"/>
      <c r="F38" s="10"/>
      <c r="G38" s="3"/>
      <c r="H38" s="3"/>
      <c r="I38" s="3"/>
    </row>
    <row r="39" spans="1:9" ht="16.5" thickBot="1">
      <c r="A39" s="40">
        <v>0</v>
      </c>
      <c r="B39" s="38"/>
      <c r="C39" s="54" t="s">
        <v>6</v>
      </c>
      <c r="D39" s="161"/>
      <c r="E39" s="162"/>
      <c r="F39" s="163"/>
      <c r="G39" s="3"/>
      <c r="H39" s="3"/>
      <c r="I39" s="3"/>
    </row>
    <row r="40" spans="1:9" ht="15">
      <c r="A40" s="277" t="s">
        <v>142</v>
      </c>
      <c r="B40" s="277"/>
      <c r="C40" s="277"/>
      <c r="D40" s="277"/>
      <c r="E40" s="277"/>
      <c r="F40" s="277"/>
      <c r="G40" s="277"/>
      <c r="H40" s="277"/>
      <c r="I40" s="277"/>
    </row>
    <row r="41" ht="15.75" thickBot="1"/>
    <row r="42" spans="1:9" ht="27" customHeight="1">
      <c r="A42" s="290" t="s">
        <v>143</v>
      </c>
      <c r="B42" s="291"/>
      <c r="C42" s="291"/>
      <c r="D42" s="291"/>
      <c r="E42" s="291"/>
      <c r="F42" s="291"/>
      <c r="G42" s="291"/>
      <c r="H42" s="291"/>
      <c r="I42" s="292"/>
    </row>
    <row r="43" spans="1:9" ht="27" customHeight="1">
      <c r="A43" s="268" t="s">
        <v>144</v>
      </c>
      <c r="B43" s="269"/>
      <c r="C43" s="269"/>
      <c r="D43" s="269"/>
      <c r="E43" s="269"/>
      <c r="F43" s="269"/>
      <c r="G43" s="269"/>
      <c r="H43" s="269"/>
      <c r="I43" s="270"/>
    </row>
    <row r="44" spans="1:9" ht="51.75" customHeight="1">
      <c r="A44" s="271" t="s">
        <v>145</v>
      </c>
      <c r="B44" s="272"/>
      <c r="C44" s="272"/>
      <c r="D44" s="272"/>
      <c r="E44" s="272"/>
      <c r="F44" s="272"/>
      <c r="G44" s="272"/>
      <c r="H44" s="272"/>
      <c r="I44" s="273"/>
    </row>
    <row r="45" spans="1:9" ht="27" customHeight="1" thickBot="1">
      <c r="A45" s="274" t="s">
        <v>146</v>
      </c>
      <c r="B45" s="275"/>
      <c r="C45" s="275"/>
      <c r="D45" s="275"/>
      <c r="E45" s="275"/>
      <c r="F45" s="275"/>
      <c r="G45" s="275"/>
      <c r="H45" s="275"/>
      <c r="I45" s="276"/>
    </row>
    <row r="46" spans="1:10" ht="15.75">
      <c r="A46" s="132" t="s">
        <v>21</v>
      </c>
      <c r="B46" s="39"/>
      <c r="C46" s="133">
        <f>A12</f>
        <v>0</v>
      </c>
      <c r="D46" s="134" t="s">
        <v>22</v>
      </c>
      <c r="E46" s="153"/>
      <c r="F46" s="133">
        <f>A15</f>
        <v>0</v>
      </c>
      <c r="G46" s="134" t="s">
        <v>70</v>
      </c>
      <c r="H46" s="135">
        <f>B13</f>
        <v>0</v>
      </c>
      <c r="I46" s="131" t="s">
        <v>72</v>
      </c>
      <c r="J46" s="3"/>
    </row>
    <row r="47" spans="1:9" ht="10.5" customHeight="1">
      <c r="A47" s="69"/>
      <c r="B47" s="14"/>
      <c r="C47" s="14"/>
      <c r="D47" s="3"/>
      <c r="E47" s="3"/>
      <c r="F47" s="14"/>
      <c r="G47" s="14"/>
      <c r="H47" s="14"/>
      <c r="I47" s="65"/>
    </row>
    <row r="48" spans="1:9" ht="15.75">
      <c r="A48" s="69" t="s">
        <v>23</v>
      </c>
      <c r="B48" s="14"/>
      <c r="C48" s="15">
        <f>E12</f>
        <v>0</v>
      </c>
      <c r="D48" s="15"/>
      <c r="E48" s="15"/>
      <c r="F48" s="15"/>
      <c r="G48" s="150"/>
      <c r="H48" s="18" t="s">
        <v>3</v>
      </c>
      <c r="I48" s="65"/>
    </row>
    <row r="49" spans="1:9" ht="15">
      <c r="A49" s="282" t="s">
        <v>150</v>
      </c>
      <c r="B49" s="283"/>
      <c r="C49" s="283"/>
      <c r="D49" s="283"/>
      <c r="E49" s="283"/>
      <c r="F49" s="283"/>
      <c r="G49" s="283"/>
      <c r="H49" s="283"/>
      <c r="I49" s="284"/>
    </row>
    <row r="50" spans="1:9" ht="18.75" customHeight="1">
      <c r="A50" s="57" t="s">
        <v>24</v>
      </c>
      <c r="B50" s="58"/>
      <c r="C50" s="58"/>
      <c r="D50" s="58"/>
      <c r="E50" s="58"/>
      <c r="F50" s="164"/>
      <c r="G50" s="59" t="s">
        <v>25</v>
      </c>
      <c r="H50" s="60"/>
      <c r="I50" s="61"/>
    </row>
    <row r="51" spans="1:9" ht="15.75">
      <c r="A51" s="62" t="s">
        <v>26</v>
      </c>
      <c r="B51" s="63"/>
      <c r="C51" s="63"/>
      <c r="D51" s="63"/>
      <c r="E51" s="63"/>
      <c r="F51" s="3"/>
      <c r="G51" s="64">
        <v>450</v>
      </c>
      <c r="H51" s="14"/>
      <c r="I51" s="65"/>
    </row>
    <row r="52" spans="1:9" ht="15.75">
      <c r="A52" s="278" t="s">
        <v>5</v>
      </c>
      <c r="B52" s="279"/>
      <c r="C52" s="279"/>
      <c r="D52" s="279"/>
      <c r="E52" s="279"/>
      <c r="F52" s="279"/>
      <c r="G52" s="64">
        <v>540</v>
      </c>
      <c r="H52" s="14"/>
      <c r="I52" s="65"/>
    </row>
    <row r="53" spans="1:9" ht="15.75">
      <c r="A53" s="57" t="s">
        <v>28</v>
      </c>
      <c r="B53" s="16"/>
      <c r="C53" s="16"/>
      <c r="D53" s="16"/>
      <c r="E53" s="16"/>
      <c r="F53" s="164"/>
      <c r="G53" s="67">
        <f>SUM(G51:G52)</f>
        <v>990</v>
      </c>
      <c r="H53" s="67"/>
      <c r="I53" s="68">
        <f>+G53</f>
        <v>990</v>
      </c>
    </row>
    <row r="54" spans="1:9" ht="15.75">
      <c r="A54" s="56"/>
      <c r="B54" s="14"/>
      <c r="C54" s="14"/>
      <c r="D54" s="14"/>
      <c r="E54" s="14"/>
      <c r="F54" s="3"/>
      <c r="G54" s="14"/>
      <c r="H54" s="14"/>
      <c r="I54" s="65"/>
    </row>
    <row r="55" spans="1:9" ht="15.75">
      <c r="A55" s="112" t="s">
        <v>29</v>
      </c>
      <c r="B55" s="15"/>
      <c r="C55" s="15"/>
      <c r="D55" s="15"/>
      <c r="E55" s="15"/>
      <c r="F55" s="154"/>
      <c r="G55" s="59" t="s">
        <v>30</v>
      </c>
      <c r="H55" s="15"/>
      <c r="I55" s="61" t="s">
        <v>113</v>
      </c>
    </row>
    <row r="56" spans="1:9" ht="15.75">
      <c r="A56" s="56" t="s">
        <v>63</v>
      </c>
      <c r="B56" s="14"/>
      <c r="C56" s="14"/>
      <c r="D56" s="14"/>
      <c r="E56" s="14"/>
      <c r="F56" s="3"/>
      <c r="G56" s="197">
        <f>IF(A25=2,20,IF(A25=1,0))</f>
        <v>0</v>
      </c>
      <c r="H56" s="14"/>
      <c r="I56" s="70">
        <f>+G56*I53/100</f>
        <v>0</v>
      </c>
    </row>
    <row r="57" spans="1:9" ht="15.75">
      <c r="A57" s="56"/>
      <c r="B57" s="14"/>
      <c r="C57" s="14"/>
      <c r="D57" s="14"/>
      <c r="E57" s="14"/>
      <c r="F57" s="3"/>
      <c r="G57" s="197"/>
      <c r="H57" s="14"/>
      <c r="I57" s="65"/>
    </row>
    <row r="58" spans="1:9" ht="15.75">
      <c r="A58" s="56" t="s">
        <v>61</v>
      </c>
      <c r="B58" s="14"/>
      <c r="C58" s="14"/>
      <c r="D58" s="14"/>
      <c r="E58" s="14"/>
      <c r="F58" s="3"/>
      <c r="G58" s="71">
        <f>LOOKUP(G25,{0,1},{0,200})</f>
        <v>0</v>
      </c>
      <c r="H58" s="14"/>
      <c r="I58" s="70">
        <f>G58</f>
        <v>0</v>
      </c>
    </row>
    <row r="59" spans="1:9" ht="15.75">
      <c r="A59" s="56"/>
      <c r="B59" s="14"/>
      <c r="C59" s="14"/>
      <c r="D59" s="14"/>
      <c r="E59" s="14"/>
      <c r="F59" s="3"/>
      <c r="G59" s="197"/>
      <c r="H59" s="14"/>
      <c r="I59" s="65"/>
    </row>
    <row r="60" spans="1:9" ht="15.75">
      <c r="A60" s="56" t="s">
        <v>62</v>
      </c>
      <c r="B60" s="14"/>
      <c r="C60" s="14"/>
      <c r="D60" s="14"/>
      <c r="E60" s="14"/>
      <c r="F60" s="3"/>
      <c r="G60" s="197">
        <f>IF(A30&lt;5,0,IF(A30&gt;4,20))</f>
        <v>0</v>
      </c>
      <c r="H60" s="14"/>
      <c r="I60" s="70">
        <f>+G60*I53/100</f>
        <v>0</v>
      </c>
    </row>
    <row r="61" spans="1:9" ht="15.75">
      <c r="A61" s="56"/>
      <c r="B61" s="14"/>
      <c r="C61" s="14"/>
      <c r="D61" s="14"/>
      <c r="E61" s="14"/>
      <c r="F61" s="3"/>
      <c r="G61" s="197"/>
      <c r="H61" s="14"/>
      <c r="I61" s="65"/>
    </row>
    <row r="62" spans="1:9" ht="15.75">
      <c r="A62" s="56" t="s">
        <v>64</v>
      </c>
      <c r="B62" s="14"/>
      <c r="C62" s="14"/>
      <c r="D62" s="14"/>
      <c r="E62" s="14"/>
      <c r="F62" s="3"/>
      <c r="G62" s="197">
        <f>IF(G30&lt;6,0,IF(G30&gt;5,30))</f>
        <v>0</v>
      </c>
      <c r="H62" s="14"/>
      <c r="I62" s="70">
        <f>+G62*I53/100</f>
        <v>0</v>
      </c>
    </row>
    <row r="63" spans="1:9" ht="15.75">
      <c r="A63" s="56"/>
      <c r="B63" s="14"/>
      <c r="C63" s="14"/>
      <c r="D63" s="14"/>
      <c r="E63" s="14"/>
      <c r="F63" s="3"/>
      <c r="G63" s="197"/>
      <c r="H63" s="14"/>
      <c r="I63" s="65"/>
    </row>
    <row r="64" spans="1:9" ht="15.75">
      <c r="A64" s="56" t="s">
        <v>65</v>
      </c>
      <c r="B64" s="14"/>
      <c r="C64" s="14"/>
      <c r="D64" s="14"/>
      <c r="E64" s="14"/>
      <c r="F64" s="3"/>
      <c r="G64" s="197">
        <f>LOOKUP(A35,{1,2,3,4,5,6,7,8,9,10,11,12,13},{0,0,0,0,0,0,30,30,30,30,30,30,60})</f>
        <v>0</v>
      </c>
      <c r="H64" s="14"/>
      <c r="I64" s="70">
        <f>+G64*I53/100</f>
        <v>0</v>
      </c>
    </row>
    <row r="65" spans="1:9" ht="15.75">
      <c r="A65" s="56"/>
      <c r="B65" s="14"/>
      <c r="C65" s="14"/>
      <c r="D65" s="14"/>
      <c r="E65" s="14"/>
      <c r="F65" s="3"/>
      <c r="G65" s="197"/>
      <c r="H65" s="14"/>
      <c r="I65" s="65"/>
    </row>
    <row r="66" spans="1:9" ht="15.75">
      <c r="A66" s="56" t="s">
        <v>103</v>
      </c>
      <c r="B66" s="14"/>
      <c r="C66" s="14"/>
      <c r="D66" s="14"/>
      <c r="E66" s="14"/>
      <c r="F66" s="3"/>
      <c r="G66" s="197">
        <f>LOOKUP(G35,{1,2,3,4,5,6,7,8,9,10,11,12,13,14,15,16,17,18,19,20},{0,20,20,20,20,22,24,26,28,30,30,30,30,30,30,30,30,30,30,30})</f>
        <v>0</v>
      </c>
      <c r="H66" s="72"/>
      <c r="I66" s="70">
        <f>+G66*I53/100</f>
        <v>0</v>
      </c>
    </row>
    <row r="67" spans="1:9" ht="15.75">
      <c r="A67" s="56"/>
      <c r="B67" s="14"/>
      <c r="C67" s="14"/>
      <c r="D67" s="14"/>
      <c r="E67" s="14"/>
      <c r="F67" s="3"/>
      <c r="G67" s="197"/>
      <c r="H67" s="14"/>
      <c r="I67" s="70"/>
    </row>
    <row r="68" spans="1:9" ht="15.75">
      <c r="A68" s="56" t="s">
        <v>66</v>
      </c>
      <c r="B68" s="14"/>
      <c r="C68" s="14"/>
      <c r="D68" s="14"/>
      <c r="E68" s="14"/>
      <c r="F68" s="3"/>
      <c r="G68" s="71">
        <f>LOOKUP(A39,{0,1},{0,200})</f>
        <v>0</v>
      </c>
      <c r="H68" s="14"/>
      <c r="I68" s="70">
        <f>G68</f>
        <v>0</v>
      </c>
    </row>
    <row r="69" spans="1:9" ht="16.5" thickBot="1">
      <c r="A69" s="73"/>
      <c r="B69" s="41"/>
      <c r="C69" s="41"/>
      <c r="D69" s="41"/>
      <c r="E69" s="41"/>
      <c r="F69" s="165"/>
      <c r="G69" s="191"/>
      <c r="H69" s="41"/>
      <c r="I69" s="74"/>
    </row>
    <row r="70" spans="1:9" ht="16.5" thickBot="1">
      <c r="A70" s="69" t="s">
        <v>31</v>
      </c>
      <c r="B70" s="14"/>
      <c r="C70" s="14"/>
      <c r="D70" s="14"/>
      <c r="E70" s="14"/>
      <c r="F70" s="3"/>
      <c r="G70" s="75">
        <f>I53+I56+I58+I60+I62+I64+I66+I68</f>
        <v>990</v>
      </c>
      <c r="H70" s="13" t="s">
        <v>32</v>
      </c>
      <c r="I70" s="77">
        <f>G70-(G70/3)</f>
        <v>660</v>
      </c>
    </row>
    <row r="71" spans="1:9" ht="16.5" thickBot="1">
      <c r="A71" s="21"/>
      <c r="B71" s="14"/>
      <c r="C71" s="14"/>
      <c r="D71" s="14"/>
      <c r="E71" s="14"/>
      <c r="F71" s="14"/>
      <c r="G71" s="75"/>
      <c r="H71" s="14"/>
      <c r="I71" s="78"/>
    </row>
    <row r="72" spans="1:9" ht="16.5" thickBot="1">
      <c r="A72" s="69" t="s">
        <v>33</v>
      </c>
      <c r="B72" s="3"/>
      <c r="C72" s="14"/>
      <c r="D72" s="14"/>
      <c r="E72" s="14"/>
      <c r="F72" s="14"/>
      <c r="G72" s="197"/>
      <c r="H72" s="14"/>
      <c r="I72" s="213"/>
    </row>
    <row r="73" spans="1:9" ht="15.75">
      <c r="A73" s="20" t="s">
        <v>149</v>
      </c>
      <c r="B73" s="3"/>
      <c r="C73" s="76"/>
      <c r="D73" s="76"/>
      <c r="E73" s="76"/>
      <c r="F73" s="76"/>
      <c r="G73" s="76"/>
      <c r="H73" s="76"/>
      <c r="I73" s="80"/>
    </row>
    <row r="74" spans="1:9" ht="9" customHeight="1" thickBot="1">
      <c r="A74" s="56"/>
      <c r="B74" s="3"/>
      <c r="C74" s="14"/>
      <c r="D74" s="14"/>
      <c r="E74" s="14"/>
      <c r="F74" s="14"/>
      <c r="G74" s="14"/>
      <c r="H74" s="14"/>
      <c r="I74" s="43"/>
    </row>
    <row r="75" spans="1:9" ht="16.5" thickBot="1">
      <c r="A75" s="69" t="s">
        <v>127</v>
      </c>
      <c r="B75" s="3"/>
      <c r="C75" s="14"/>
      <c r="D75" s="14"/>
      <c r="E75" s="14"/>
      <c r="F75" s="136">
        <v>0</v>
      </c>
      <c r="G75" s="14" t="s">
        <v>6</v>
      </c>
      <c r="H75" s="14"/>
      <c r="I75" s="79">
        <f>LOOKUP(F75,{0,1},{0,290})</f>
        <v>0</v>
      </c>
    </row>
    <row r="76" spans="1:9" ht="15.75" thickBot="1">
      <c r="A76" s="20" t="s">
        <v>147</v>
      </c>
      <c r="B76" s="3"/>
      <c r="C76" s="19"/>
      <c r="D76" s="19"/>
      <c r="E76" s="19"/>
      <c r="F76" s="19"/>
      <c r="G76" s="19"/>
      <c r="H76" s="19"/>
      <c r="I76" s="45"/>
    </row>
    <row r="77" spans="1:9" ht="16.5" thickBot="1">
      <c r="A77" s="69" t="s">
        <v>34</v>
      </c>
      <c r="B77" s="3"/>
      <c r="C77" s="76"/>
      <c r="D77" s="76"/>
      <c r="E77" s="76"/>
      <c r="F77" s="76"/>
      <c r="G77" s="76"/>
      <c r="H77" s="76"/>
      <c r="I77" s="81">
        <f>SUM(I70:I75)</f>
        <v>660</v>
      </c>
    </row>
    <row r="78" spans="1:9" ht="9" customHeight="1" thickBot="1">
      <c r="A78" s="69"/>
      <c r="B78" s="3"/>
      <c r="C78" s="76"/>
      <c r="D78" s="76"/>
      <c r="E78" s="76"/>
      <c r="F78" s="76"/>
      <c r="G78" s="76"/>
      <c r="H78" s="76"/>
      <c r="I78" s="82"/>
    </row>
    <row r="79" spans="1:9" ht="16.5" thickBot="1">
      <c r="A79" s="69" t="s">
        <v>35</v>
      </c>
      <c r="B79" s="3"/>
      <c r="C79" s="76"/>
      <c r="D79" s="76"/>
      <c r="E79" s="76"/>
      <c r="F79" s="76"/>
      <c r="G79" s="76"/>
      <c r="H79" s="76"/>
      <c r="I79" s="81">
        <f>I77*15/100</f>
        <v>99</v>
      </c>
    </row>
    <row r="80" spans="1:9" ht="9" customHeight="1" thickBot="1">
      <c r="A80" s="69"/>
      <c r="B80" s="3"/>
      <c r="C80" s="76"/>
      <c r="D80" s="76"/>
      <c r="E80" s="76"/>
      <c r="F80" s="76"/>
      <c r="G80" s="76"/>
      <c r="H80" s="76"/>
      <c r="I80" s="82"/>
    </row>
    <row r="81" spans="1:9" ht="16.5" thickBot="1">
      <c r="A81" s="69" t="s">
        <v>36</v>
      </c>
      <c r="B81" s="3"/>
      <c r="C81" s="76"/>
      <c r="D81" s="76"/>
      <c r="E81" s="76"/>
      <c r="F81" s="76"/>
      <c r="G81" s="76"/>
      <c r="H81" s="76"/>
      <c r="I81" s="81">
        <f>I77+I79</f>
        <v>759</v>
      </c>
    </row>
    <row r="82" spans="1:9" ht="16.5" thickBot="1">
      <c r="A82" s="83" t="s">
        <v>37</v>
      </c>
      <c r="B82" s="165"/>
      <c r="C82" s="41"/>
      <c r="D82" s="41"/>
      <c r="E82" s="41"/>
      <c r="F82" s="41"/>
      <c r="G82" s="41"/>
      <c r="H82" s="41"/>
      <c r="I82" s="43"/>
    </row>
    <row r="83" spans="1:9" ht="16.5" thickBot="1">
      <c r="A83" s="83" t="s">
        <v>186</v>
      </c>
      <c r="B83" s="3"/>
      <c r="C83" s="14"/>
      <c r="D83" s="14"/>
      <c r="E83" s="14"/>
      <c r="F83" s="14"/>
      <c r="G83" s="14"/>
      <c r="H83" s="14"/>
      <c r="I83" s="214"/>
    </row>
    <row r="84" spans="1:9" ht="15">
      <c r="A84" s="311" t="s">
        <v>38</v>
      </c>
      <c r="B84" s="312"/>
      <c r="C84" s="312"/>
      <c r="D84" s="312"/>
      <c r="E84" s="312"/>
      <c r="F84" s="312"/>
      <c r="G84" s="312"/>
      <c r="H84" s="312"/>
      <c r="I84" s="313"/>
    </row>
    <row r="85" spans="1:9" ht="15">
      <c r="A85" s="119" t="s">
        <v>39</v>
      </c>
      <c r="B85" s="120"/>
      <c r="C85" s="120"/>
      <c r="D85" s="120"/>
      <c r="E85" s="120"/>
      <c r="F85" s="120"/>
      <c r="G85" s="120"/>
      <c r="H85" s="120"/>
      <c r="I85" s="121"/>
    </row>
    <row r="86" spans="1:9" ht="15">
      <c r="A86" s="122" t="s">
        <v>58</v>
      </c>
      <c r="B86" s="123"/>
      <c r="C86" s="123" t="s">
        <v>59</v>
      </c>
      <c r="D86" s="123"/>
      <c r="E86" s="123"/>
      <c r="F86" s="123"/>
      <c r="G86" s="123"/>
      <c r="H86" s="123"/>
      <c r="I86" s="124"/>
    </row>
    <row r="87" spans="1:9" ht="15">
      <c r="A87" s="122" t="s">
        <v>40</v>
      </c>
      <c r="B87" s="123"/>
      <c r="C87" s="123"/>
      <c r="D87" s="123"/>
      <c r="E87" s="123"/>
      <c r="F87" s="123"/>
      <c r="G87" s="123"/>
      <c r="H87" s="123"/>
      <c r="I87" s="124"/>
    </row>
    <row r="88" spans="1:9" ht="15">
      <c r="A88" s="122" t="s">
        <v>129</v>
      </c>
      <c r="B88" s="123"/>
      <c r="C88" s="123"/>
      <c r="D88" s="123"/>
      <c r="E88" s="123"/>
      <c r="F88" s="123"/>
      <c r="G88" s="123"/>
      <c r="H88" s="123"/>
      <c r="I88" s="124"/>
    </row>
    <row r="89" spans="1:9" ht="15">
      <c r="A89" s="46" t="s">
        <v>41</v>
      </c>
      <c r="B89" s="47"/>
      <c r="C89" s="47"/>
      <c r="D89" s="47"/>
      <c r="E89" s="47"/>
      <c r="F89" s="47"/>
      <c r="G89" s="47"/>
      <c r="H89" s="47"/>
      <c r="I89" s="48"/>
    </row>
    <row r="90" spans="1:9" ht="15">
      <c r="A90" s="122" t="s">
        <v>60</v>
      </c>
      <c r="B90" s="123"/>
      <c r="C90" s="123"/>
      <c r="D90" s="123"/>
      <c r="E90" s="123"/>
      <c r="F90" s="123"/>
      <c r="G90" s="123"/>
      <c r="H90" s="123"/>
      <c r="I90" s="124"/>
    </row>
    <row r="91" spans="1:9" ht="27.75" customHeight="1">
      <c r="A91" s="260" t="s">
        <v>128</v>
      </c>
      <c r="B91" s="261"/>
      <c r="C91" s="261"/>
      <c r="D91" s="261"/>
      <c r="E91" s="261"/>
      <c r="F91" s="261"/>
      <c r="G91" s="261"/>
      <c r="H91" s="261"/>
      <c r="I91" s="262"/>
    </row>
    <row r="92" spans="1:9" ht="27.75" customHeight="1">
      <c r="A92" s="263" t="s">
        <v>148</v>
      </c>
      <c r="B92" s="264"/>
      <c r="C92" s="264"/>
      <c r="D92" s="264"/>
      <c r="E92" s="264"/>
      <c r="F92" s="264"/>
      <c r="G92" s="264"/>
      <c r="H92" s="264"/>
      <c r="I92" s="265"/>
    </row>
    <row r="93" spans="1:9" ht="15">
      <c r="A93" s="125" t="s">
        <v>130</v>
      </c>
      <c r="B93" s="123"/>
      <c r="C93" s="123"/>
      <c r="D93" s="123"/>
      <c r="E93" s="123"/>
      <c r="F93" s="123"/>
      <c r="G93" s="123"/>
      <c r="H93" s="123"/>
      <c r="I93" s="124"/>
    </row>
    <row r="94" spans="1:9" ht="15.75" thickBot="1">
      <c r="A94" s="49" t="s">
        <v>102</v>
      </c>
      <c r="B94" s="50"/>
      <c r="C94" s="50"/>
      <c r="D94" s="50"/>
      <c r="E94" s="50"/>
      <c r="F94" s="50"/>
      <c r="G94" s="50"/>
      <c r="H94" s="50"/>
      <c r="I94" s="51"/>
    </row>
    <row r="95" spans="1:9" ht="21.75" customHeight="1">
      <c r="A95" s="8"/>
      <c r="B95" s="8"/>
      <c r="C95" s="8"/>
      <c r="D95" s="8"/>
      <c r="E95" s="8"/>
      <c r="F95" s="8"/>
      <c r="G95" s="8"/>
      <c r="H95" s="8"/>
      <c r="I95" s="8"/>
    </row>
    <row r="96" spans="1:9" ht="35.25" customHeight="1">
      <c r="A96" s="266" t="s">
        <v>0</v>
      </c>
      <c r="B96" s="266"/>
      <c r="C96" s="266"/>
      <c r="D96" s="266"/>
      <c r="E96" s="266"/>
      <c r="F96" s="266"/>
      <c r="G96" s="266"/>
      <c r="H96" s="266"/>
      <c r="I96" s="266"/>
    </row>
    <row r="97" spans="1:9" ht="22.5">
      <c r="A97" s="267" t="str">
        <f>A5</f>
        <v>IN COMPOSIZIONE MONOCRATICA</v>
      </c>
      <c r="B97" s="267"/>
      <c r="C97" s="267"/>
      <c r="D97" s="267"/>
      <c r="E97" s="267"/>
      <c r="F97" s="267"/>
      <c r="G97" s="267"/>
      <c r="H97" s="267"/>
      <c r="I97" s="267"/>
    </row>
    <row r="98" spans="1:9" ht="24.75" customHeight="1">
      <c r="A98" s="248" t="s">
        <v>107</v>
      </c>
      <c r="B98" s="248"/>
      <c r="C98" s="248"/>
      <c r="D98" s="248"/>
      <c r="E98" s="248"/>
      <c r="F98" s="249"/>
      <c r="G98" s="249"/>
      <c r="H98" s="249"/>
      <c r="I98" s="249"/>
    </row>
    <row r="99" spans="1:9" ht="16.5" thickBot="1">
      <c r="A99" s="166"/>
      <c r="B99" s="166"/>
      <c r="C99" s="166"/>
      <c r="D99" s="166"/>
      <c r="E99" s="166"/>
      <c r="F99" s="166"/>
      <c r="G99" s="166"/>
      <c r="H99" s="166"/>
      <c r="I99" s="166"/>
    </row>
    <row r="100" spans="1:9" ht="37.5" customHeight="1">
      <c r="A100" s="250" t="s">
        <v>108</v>
      </c>
      <c r="B100" s="251"/>
      <c r="C100" s="251"/>
      <c r="D100" s="251"/>
      <c r="E100" s="251"/>
      <c r="F100" s="251"/>
      <c r="G100" s="251"/>
      <c r="H100" s="251"/>
      <c r="I100" s="252"/>
    </row>
    <row r="101" spans="1:9" ht="24.75" customHeight="1" thickBot="1">
      <c r="A101" s="253"/>
      <c r="B101" s="254"/>
      <c r="C101" s="254"/>
      <c r="D101" s="254"/>
      <c r="E101" s="254"/>
      <c r="F101" s="254"/>
      <c r="G101" s="254"/>
      <c r="H101" s="254"/>
      <c r="I101" s="255"/>
    </row>
    <row r="102" spans="1:9" ht="15">
      <c r="A102" s="98"/>
      <c r="B102" s="98"/>
      <c r="C102" s="98"/>
      <c r="D102" s="98"/>
      <c r="E102" s="13"/>
      <c r="F102" s="13"/>
      <c r="G102" s="98"/>
      <c r="H102" s="98"/>
      <c r="I102" s="98"/>
    </row>
    <row r="103" spans="1:9" ht="30" customHeight="1">
      <c r="A103" s="23" t="s">
        <v>106</v>
      </c>
      <c r="B103" s="167"/>
      <c r="C103" s="84">
        <f>A12</f>
        <v>0</v>
      </c>
      <c r="D103" s="23" t="s">
        <v>22</v>
      </c>
      <c r="E103" s="85"/>
      <c r="F103" s="84">
        <f>A15</f>
        <v>0</v>
      </c>
      <c r="G103" s="23" t="s">
        <v>70</v>
      </c>
      <c r="H103" s="86">
        <f>B13</f>
        <v>0</v>
      </c>
      <c r="I103" s="23" t="s">
        <v>72</v>
      </c>
    </row>
    <row r="104" spans="1:9" ht="18.75">
      <c r="A104" s="93"/>
      <c r="B104" s="93"/>
      <c r="C104" s="87"/>
      <c r="D104" s="87"/>
      <c r="E104" s="87"/>
      <c r="F104" s="87"/>
      <c r="G104" s="87"/>
      <c r="H104" s="87"/>
      <c r="I104" s="87"/>
    </row>
    <row r="105" spans="1:9" ht="18.75">
      <c r="A105" s="23" t="s">
        <v>122</v>
      </c>
      <c r="B105" s="23">
        <f>E12</f>
        <v>0</v>
      </c>
      <c r="C105" s="93"/>
      <c r="D105" s="23"/>
      <c r="G105" s="23" t="s">
        <v>121</v>
      </c>
      <c r="H105" s="23">
        <f>I12</f>
        <v>0</v>
      </c>
      <c r="I105" s="22"/>
    </row>
    <row r="106" spans="1:9" ht="18.75">
      <c r="A106" s="23"/>
      <c r="B106" s="24">
        <f>E13</f>
        <v>0</v>
      </c>
      <c r="C106" s="93"/>
      <c r="D106" s="23"/>
      <c r="G106" s="23" t="s">
        <v>121</v>
      </c>
      <c r="H106" s="23">
        <f>I13</f>
        <v>0</v>
      </c>
      <c r="I106" s="22"/>
    </row>
    <row r="107" spans="1:9" ht="18.75">
      <c r="A107" s="23"/>
      <c r="B107" s="24">
        <f>E14</f>
        <v>0</v>
      </c>
      <c r="C107" s="93"/>
      <c r="D107" s="23"/>
      <c r="G107" s="23" t="s">
        <v>121</v>
      </c>
      <c r="H107" s="23">
        <f>I14</f>
        <v>0</v>
      </c>
      <c r="I107" s="22"/>
    </row>
    <row r="108" spans="1:9" ht="18.75">
      <c r="A108" s="23"/>
      <c r="B108" s="24">
        <f>E15</f>
        <v>0</v>
      </c>
      <c r="C108" s="93"/>
      <c r="D108" s="23"/>
      <c r="G108" s="23" t="s">
        <v>121</v>
      </c>
      <c r="H108" s="23">
        <f>I15</f>
        <v>0</v>
      </c>
      <c r="I108" s="22"/>
    </row>
    <row r="110" spans="1:9" ht="18.75">
      <c r="A110" s="23" t="s">
        <v>123</v>
      </c>
      <c r="C110" s="151"/>
      <c r="D110" s="23"/>
      <c r="E110" s="93"/>
      <c r="F110" s="88" t="s">
        <v>79</v>
      </c>
      <c r="G110" s="215"/>
      <c r="H110" s="23"/>
      <c r="I110" s="23"/>
    </row>
    <row r="112" spans="1:9" ht="18.75">
      <c r="A112" s="229" t="s">
        <v>73</v>
      </c>
      <c r="B112" s="229"/>
      <c r="C112" s="229"/>
      <c r="D112" s="229"/>
      <c r="E112" s="229"/>
      <c r="F112" s="229"/>
      <c r="G112" s="229"/>
      <c r="H112" s="229"/>
      <c r="I112" s="229"/>
    </row>
    <row r="113" spans="1:9" ht="18.75">
      <c r="A113" s="168"/>
      <c r="B113" s="168"/>
      <c r="C113" s="168"/>
      <c r="D113" s="168"/>
      <c r="E113" s="168"/>
      <c r="F113" s="168"/>
      <c r="G113" s="168"/>
      <c r="H113" s="168"/>
      <c r="I113" s="168"/>
    </row>
    <row r="114" spans="1:9" ht="40.5" customHeight="1">
      <c r="A114" s="111">
        <v>1</v>
      </c>
      <c r="B114" s="256" t="s">
        <v>212</v>
      </c>
      <c r="C114" s="256"/>
      <c r="D114" s="256"/>
      <c r="E114" s="256"/>
      <c r="F114" s="256"/>
      <c r="G114" s="256"/>
      <c r="H114" s="256"/>
      <c r="I114" s="256"/>
    </row>
    <row r="115" spans="1:9" ht="17.25" customHeight="1">
      <c r="A115" s="169" t="s">
        <v>76</v>
      </c>
      <c r="B115" s="192"/>
      <c r="C115" s="192"/>
      <c r="D115" s="192"/>
      <c r="E115" s="192"/>
      <c r="F115" s="192"/>
      <c r="G115" s="192"/>
      <c r="H115" s="192"/>
      <c r="I115" s="192"/>
    </row>
    <row r="116" spans="1:9" ht="54" customHeight="1">
      <c r="A116" s="111"/>
      <c r="B116" s="256" t="s">
        <v>75</v>
      </c>
      <c r="C116" s="256"/>
      <c r="D116" s="256"/>
      <c r="E116" s="256"/>
      <c r="F116" s="256"/>
      <c r="G116" s="256"/>
      <c r="H116" s="256"/>
      <c r="I116" s="256"/>
    </row>
    <row r="117" spans="1:9" ht="18.75">
      <c r="A117" s="169" t="s">
        <v>76</v>
      </c>
      <c r="B117" s="195"/>
      <c r="C117" s="195"/>
      <c r="D117" s="195"/>
      <c r="E117" s="195"/>
      <c r="F117" s="195"/>
      <c r="G117" s="195"/>
      <c r="H117" s="195"/>
      <c r="I117" s="195"/>
    </row>
    <row r="118" spans="1:9" ht="72" customHeight="1">
      <c r="A118" s="111"/>
      <c r="B118" s="244" t="s">
        <v>208</v>
      </c>
      <c r="C118" s="244"/>
      <c r="D118" s="244"/>
      <c r="E118" s="244"/>
      <c r="F118" s="244"/>
      <c r="G118" s="244"/>
      <c r="H118" s="244"/>
      <c r="I118" s="244"/>
    </row>
    <row r="119" spans="1:9" ht="18.75" customHeight="1">
      <c r="A119" s="247" t="s">
        <v>203</v>
      </c>
      <c r="B119" s="247"/>
      <c r="C119" s="247"/>
      <c r="D119" s="247"/>
      <c r="E119" s="247"/>
      <c r="F119" s="247"/>
      <c r="G119" s="247"/>
      <c r="H119" s="247"/>
      <c r="I119" s="247"/>
    </row>
    <row r="120" spans="1:9" ht="14.25" customHeight="1">
      <c r="A120" s="171"/>
      <c r="B120" s="89"/>
      <c r="C120" s="89"/>
      <c r="D120" s="89"/>
      <c r="E120" s="89"/>
      <c r="F120" s="90"/>
      <c r="G120" s="89"/>
      <c r="H120" s="171"/>
      <c r="I120" s="171"/>
    </row>
    <row r="121" spans="1:9" ht="18.75">
      <c r="A121" s="245" t="s">
        <v>42</v>
      </c>
      <c r="B121" s="245"/>
      <c r="C121" s="245"/>
      <c r="D121" s="245"/>
      <c r="E121" s="245"/>
      <c r="F121" s="245"/>
      <c r="G121" s="245"/>
      <c r="H121" s="245"/>
      <c r="I121" s="245"/>
    </row>
    <row r="122" spans="1:9" ht="14.25" customHeight="1">
      <c r="A122" s="193"/>
      <c r="B122" s="193"/>
      <c r="C122" s="193"/>
      <c r="D122" s="193"/>
      <c r="E122" s="193"/>
      <c r="F122" s="193"/>
      <c r="G122" s="193"/>
      <c r="H122" s="193"/>
      <c r="I122" s="193"/>
    </row>
    <row r="123" spans="1:9" ht="43.5" customHeight="1">
      <c r="A123" s="246" t="s">
        <v>207</v>
      </c>
      <c r="B123" s="246"/>
      <c r="C123" s="246"/>
      <c r="D123" s="246"/>
      <c r="E123" s="246"/>
      <c r="F123" s="246"/>
      <c r="G123" s="246"/>
      <c r="H123" s="246"/>
      <c r="I123" s="246"/>
    </row>
    <row r="124" spans="1:9" ht="29.25" customHeight="1">
      <c r="A124" s="24" t="s">
        <v>99</v>
      </c>
      <c r="B124" s="23"/>
      <c r="C124" s="23"/>
      <c r="D124" s="23"/>
      <c r="E124" s="23"/>
      <c r="F124" s="23"/>
      <c r="G124" s="23"/>
      <c r="H124" s="23"/>
      <c r="I124" s="23"/>
    </row>
    <row r="125" spans="1:9" ht="14.25" customHeight="1">
      <c r="A125" s="23"/>
      <c r="B125" s="23"/>
      <c r="C125" s="23"/>
      <c r="D125" s="23"/>
      <c r="E125" s="23"/>
      <c r="F125" s="23"/>
      <c r="G125" s="23"/>
      <c r="H125" s="23"/>
      <c r="I125" s="23"/>
    </row>
    <row r="126" spans="1:9" ht="18.75">
      <c r="A126" s="245" t="s">
        <v>43</v>
      </c>
      <c r="B126" s="245"/>
      <c r="C126" s="245"/>
      <c r="D126" s="245"/>
      <c r="E126" s="245"/>
      <c r="F126" s="245"/>
      <c r="G126" s="245"/>
      <c r="H126" s="245"/>
      <c r="I126" s="245"/>
    </row>
    <row r="127" spans="1:9" ht="14.25" customHeight="1">
      <c r="A127" s="200"/>
      <c r="B127" s="200"/>
      <c r="C127" s="200"/>
      <c r="D127" s="200"/>
      <c r="E127" s="200"/>
      <c r="F127" s="200"/>
      <c r="G127" s="200"/>
      <c r="H127" s="200"/>
      <c r="I127" s="200"/>
    </row>
    <row r="128" spans="1:9" ht="18.75">
      <c r="A128" s="23" t="s">
        <v>131</v>
      </c>
      <c r="B128" s="23"/>
      <c r="C128" s="23"/>
      <c r="D128" s="23"/>
      <c r="E128" s="23"/>
      <c r="F128" s="23"/>
      <c r="G128" s="23"/>
      <c r="H128" s="23"/>
      <c r="I128" s="23"/>
    </row>
    <row r="129" spans="1:9" ht="18.75">
      <c r="A129" s="241">
        <f>I81</f>
        <v>759</v>
      </c>
      <c r="B129" s="241"/>
      <c r="C129" s="23" t="s">
        <v>44</v>
      </c>
      <c r="D129" s="126"/>
      <c r="F129" s="23"/>
      <c r="G129" s="23"/>
      <c r="H129" s="23"/>
      <c r="I129" s="23"/>
    </row>
    <row r="130" spans="1:9" ht="18.75">
      <c r="A130" s="23" t="s">
        <v>132</v>
      </c>
      <c r="B130" s="23"/>
      <c r="C130" s="241">
        <f>I83</f>
        <v>0</v>
      </c>
      <c r="D130" s="241"/>
      <c r="E130" s="23" t="s">
        <v>87</v>
      </c>
      <c r="F130" s="23"/>
      <c r="G130" s="23"/>
      <c r="H130" s="23"/>
      <c r="I130" s="23"/>
    </row>
    <row r="131" spans="1:9" ht="18.75">
      <c r="A131" s="23"/>
      <c r="B131" s="23"/>
      <c r="C131" s="91"/>
      <c r="D131" s="23"/>
      <c r="E131" s="23"/>
      <c r="F131" s="23"/>
      <c r="G131" s="23"/>
      <c r="H131" s="23"/>
      <c r="I131" s="23"/>
    </row>
    <row r="132" spans="1:9" ht="18.75">
      <c r="A132" s="23" t="s">
        <v>45</v>
      </c>
      <c r="B132" s="242"/>
      <c r="C132" s="242"/>
      <c r="D132" s="23"/>
      <c r="E132" s="23"/>
      <c r="F132" s="23"/>
      <c r="G132" s="23"/>
      <c r="H132" s="23"/>
      <c r="I132" s="23"/>
    </row>
    <row r="133" spans="1:9" ht="18.75">
      <c r="A133" s="23"/>
      <c r="B133" s="172"/>
      <c r="C133" s="172"/>
      <c r="D133" s="23"/>
      <c r="E133" s="23"/>
      <c r="F133" s="88" t="s">
        <v>133</v>
      </c>
      <c r="G133" s="24">
        <f>C110</f>
        <v>0</v>
      </c>
      <c r="H133" s="23"/>
      <c r="I133" s="23"/>
    </row>
    <row r="134" spans="1:9" ht="18.75">
      <c r="A134" s="23"/>
      <c r="B134" s="23"/>
      <c r="C134" s="23"/>
      <c r="D134" s="23"/>
      <c r="E134" s="93"/>
      <c r="F134" s="93"/>
      <c r="H134" s="23"/>
      <c r="I134" s="23"/>
    </row>
    <row r="135" spans="1:9" ht="32.25" customHeight="1">
      <c r="A135" s="25" t="s">
        <v>46</v>
      </c>
      <c r="B135" s="18"/>
      <c r="C135" s="18"/>
      <c r="D135" s="18"/>
      <c r="E135" s="18"/>
      <c r="F135" s="18"/>
      <c r="G135" s="18"/>
      <c r="H135" s="18"/>
      <c r="I135" s="18"/>
    </row>
    <row r="136" spans="1:9" ht="15.75">
      <c r="A136" s="183" t="s">
        <v>189</v>
      </c>
      <c r="B136" s="14" t="s">
        <v>188</v>
      </c>
      <c r="C136" s="22"/>
      <c r="D136" s="22"/>
      <c r="E136" s="22"/>
      <c r="F136" s="22"/>
      <c r="G136" s="22"/>
      <c r="H136" s="18"/>
      <c r="I136" s="18"/>
    </row>
    <row r="137" spans="1:9" ht="15.75">
      <c r="A137" s="183" t="s">
        <v>189</v>
      </c>
      <c r="B137" s="14" t="s">
        <v>190</v>
      </c>
      <c r="C137" s="22"/>
      <c r="D137" s="22"/>
      <c r="E137" s="22"/>
      <c r="F137" s="22"/>
      <c r="G137" s="22"/>
      <c r="H137" s="18"/>
      <c r="I137" s="18"/>
    </row>
    <row r="138" spans="1:9" ht="15.75">
      <c r="A138" s="183" t="s">
        <v>189</v>
      </c>
      <c r="B138" s="14" t="s">
        <v>191</v>
      </c>
      <c r="C138" s="22"/>
      <c r="D138" s="22"/>
      <c r="E138" s="22"/>
      <c r="F138" s="22"/>
      <c r="G138" s="22"/>
      <c r="H138" s="18"/>
      <c r="I138" s="18"/>
    </row>
    <row r="139" spans="1:9" ht="15.75">
      <c r="A139" s="183" t="s">
        <v>189</v>
      </c>
      <c r="B139" s="14" t="s">
        <v>192</v>
      </c>
      <c r="C139" s="22"/>
      <c r="D139" s="22"/>
      <c r="E139" s="22"/>
      <c r="F139" s="22"/>
      <c r="G139" s="22"/>
      <c r="H139" s="18"/>
      <c r="I139" s="18"/>
    </row>
    <row r="140" spans="1:9" ht="15.75">
      <c r="A140" s="183" t="s">
        <v>189</v>
      </c>
      <c r="B140" s="14" t="s">
        <v>193</v>
      </c>
      <c r="C140" s="22"/>
      <c r="D140" s="22"/>
      <c r="E140" s="22"/>
      <c r="F140" s="22"/>
      <c r="G140" s="22"/>
      <c r="H140" s="18"/>
      <c r="I140" s="18"/>
    </row>
    <row r="141" spans="1:9" ht="15.75">
      <c r="A141" s="183" t="s">
        <v>189</v>
      </c>
      <c r="B141" s="14" t="s">
        <v>194</v>
      </c>
      <c r="C141" s="22"/>
      <c r="D141" s="22"/>
      <c r="E141" s="22"/>
      <c r="F141" s="22"/>
      <c r="G141" s="22"/>
      <c r="H141" s="18"/>
      <c r="I141" s="18"/>
    </row>
    <row r="142" spans="1:9" ht="15.75">
      <c r="A142" s="183" t="s">
        <v>189</v>
      </c>
      <c r="B142" s="14" t="s">
        <v>195</v>
      </c>
      <c r="C142" s="22"/>
      <c r="D142" s="22"/>
      <c r="E142" s="22"/>
      <c r="F142" s="22"/>
      <c r="G142" s="22"/>
      <c r="H142" s="18"/>
      <c r="I142" s="18"/>
    </row>
    <row r="143" spans="1:9" ht="15.75">
      <c r="A143" s="183" t="s">
        <v>189</v>
      </c>
      <c r="B143" s="14" t="s">
        <v>196</v>
      </c>
      <c r="C143" s="22"/>
      <c r="D143" s="22"/>
      <c r="E143" s="22"/>
      <c r="F143" s="22"/>
      <c r="G143" s="22"/>
      <c r="H143" s="18"/>
      <c r="I143" s="18"/>
    </row>
    <row r="144" spans="1:9" ht="15.75">
      <c r="A144" s="183" t="s">
        <v>189</v>
      </c>
      <c r="B144" s="14" t="s">
        <v>197</v>
      </c>
      <c r="C144" s="22"/>
      <c r="D144" s="22"/>
      <c r="E144" s="22"/>
      <c r="F144" s="22"/>
      <c r="G144" s="22"/>
      <c r="H144" s="18"/>
      <c r="I144" s="18"/>
    </row>
    <row r="145" spans="1:9" ht="15.75">
      <c r="A145" s="183" t="s">
        <v>189</v>
      </c>
      <c r="B145" s="14" t="s">
        <v>198</v>
      </c>
      <c r="C145" s="22"/>
      <c r="D145" s="22"/>
      <c r="E145" s="22"/>
      <c r="F145" s="22"/>
      <c r="G145" s="22"/>
      <c r="H145" s="18"/>
      <c r="I145" s="18"/>
    </row>
    <row r="146" spans="1:9" ht="15.75">
      <c r="A146" s="14"/>
      <c r="B146" s="22"/>
      <c r="C146" s="22"/>
      <c r="D146" s="22"/>
      <c r="E146" s="22"/>
      <c r="F146" s="22"/>
      <c r="G146" s="22"/>
      <c r="H146" s="18"/>
      <c r="I146" s="18"/>
    </row>
    <row r="147" spans="1:9" ht="15">
      <c r="A147" s="13"/>
      <c r="B147" s="18"/>
      <c r="C147" s="18"/>
      <c r="D147" s="18"/>
      <c r="E147" s="18"/>
      <c r="F147" s="18"/>
      <c r="G147" s="18"/>
      <c r="H147" s="18"/>
      <c r="I147" s="18"/>
    </row>
    <row r="148" spans="1:9" ht="18.75">
      <c r="A148" s="92" t="s">
        <v>47</v>
      </c>
      <c r="B148" s="23"/>
      <c r="C148" s="23"/>
      <c r="D148" s="23"/>
      <c r="E148" s="23"/>
      <c r="F148" s="23"/>
      <c r="G148" s="23"/>
      <c r="H148" s="23"/>
      <c r="I148" s="23"/>
    </row>
    <row r="149" spans="1:9" ht="18.75">
      <c r="A149" s="93" t="s">
        <v>48</v>
      </c>
      <c r="B149" s="94">
        <f>C110</f>
        <v>0</v>
      </c>
      <c r="C149" s="93"/>
      <c r="D149" s="93"/>
      <c r="E149" s="93"/>
      <c r="F149" s="23"/>
      <c r="G149" s="23" t="s">
        <v>49</v>
      </c>
      <c r="H149" s="184"/>
      <c r="I149" s="23"/>
    </row>
    <row r="150" spans="1:9" ht="18.75">
      <c r="A150" s="23"/>
      <c r="B150" s="23"/>
      <c r="C150" s="23"/>
      <c r="D150" s="23"/>
      <c r="E150" s="23"/>
      <c r="F150" s="23"/>
      <c r="G150" s="23"/>
      <c r="H150" s="206"/>
      <c r="I150" s="23"/>
    </row>
    <row r="151" spans="1:9" ht="18.75">
      <c r="A151" s="23" t="s">
        <v>50</v>
      </c>
      <c r="B151" s="184"/>
      <c r="C151" s="23"/>
      <c r="D151" s="23"/>
      <c r="E151" s="23"/>
      <c r="F151" s="23"/>
      <c r="G151" s="23" t="s">
        <v>206</v>
      </c>
      <c r="H151" s="184"/>
      <c r="I151" s="23"/>
    </row>
    <row r="152" spans="1:9" ht="18.75">
      <c r="A152" s="23"/>
      <c r="B152" s="206"/>
      <c r="C152" s="23"/>
      <c r="D152" s="23"/>
      <c r="E152" s="23"/>
      <c r="F152" s="23"/>
      <c r="H152" s="1"/>
      <c r="I152" s="23"/>
    </row>
    <row r="153" spans="1:9" ht="18.75">
      <c r="A153" s="23" t="s">
        <v>210</v>
      </c>
      <c r="B153" s="184"/>
      <c r="C153" s="152"/>
      <c r="D153" s="152"/>
      <c r="E153" s="152"/>
      <c r="F153" s="152"/>
      <c r="G153" s="23" t="s">
        <v>109</v>
      </c>
      <c r="H153" s="184"/>
      <c r="I153" s="94"/>
    </row>
    <row r="154" spans="1:9" ht="18.75">
      <c r="A154" s="93"/>
      <c r="B154" s="206"/>
      <c r="C154" s="23"/>
      <c r="D154" s="23"/>
      <c r="E154" s="23"/>
      <c r="F154" s="23"/>
      <c r="G154" s="23"/>
      <c r="H154" s="206"/>
      <c r="I154" s="23"/>
    </row>
    <row r="155" spans="1:9" ht="18.75">
      <c r="A155" s="23" t="s">
        <v>205</v>
      </c>
      <c r="B155" s="184"/>
      <c r="C155" s="23"/>
      <c r="D155" s="23"/>
      <c r="E155" s="23"/>
      <c r="F155" s="23"/>
      <c r="G155" s="23" t="s">
        <v>51</v>
      </c>
      <c r="H155" s="151"/>
      <c r="I155" s="23"/>
    </row>
    <row r="156" spans="1:9" ht="15">
      <c r="A156" s="18"/>
      <c r="B156" s="18"/>
      <c r="C156" s="18"/>
      <c r="D156" s="18"/>
      <c r="E156" s="18"/>
      <c r="F156" s="18"/>
      <c r="G156" s="18"/>
      <c r="H156" s="18"/>
      <c r="I156" s="18"/>
    </row>
    <row r="157" spans="1:9" ht="15">
      <c r="A157" s="8"/>
      <c r="B157" s="8"/>
      <c r="C157" s="8"/>
      <c r="D157" s="8"/>
      <c r="E157" s="8"/>
      <c r="F157" s="8"/>
      <c r="G157" s="8"/>
      <c r="H157" s="8"/>
      <c r="I157" s="8"/>
    </row>
    <row r="158" spans="1:9" ht="18.75">
      <c r="A158" s="194" t="s">
        <v>52</v>
      </c>
      <c r="B158" s="194">
        <f>A12</f>
        <v>0</v>
      </c>
      <c r="C158" s="103" t="s">
        <v>22</v>
      </c>
      <c r="D158" s="93"/>
      <c r="E158" s="93"/>
      <c r="F158" s="173"/>
      <c r="G158" s="194" t="s">
        <v>52</v>
      </c>
      <c r="H158" s="194">
        <f>A15</f>
        <v>0</v>
      </c>
      <c r="I158" s="103" t="s">
        <v>53</v>
      </c>
    </row>
    <row r="159" spans="1:9" ht="18.75">
      <c r="A159" s="93"/>
      <c r="B159" s="93"/>
      <c r="C159" s="93"/>
      <c r="D159" s="93"/>
      <c r="E159" s="93"/>
      <c r="F159" s="173"/>
      <c r="G159" s="194" t="s">
        <v>52</v>
      </c>
      <c r="H159" s="194">
        <f>H103</f>
        <v>0</v>
      </c>
      <c r="I159" s="104" t="s">
        <v>77</v>
      </c>
    </row>
    <row r="160" spans="1:9" ht="18.75">
      <c r="A160" s="93"/>
      <c r="B160" s="93"/>
      <c r="C160" s="93"/>
      <c r="D160" s="93"/>
      <c r="E160" s="93"/>
      <c r="F160" s="93"/>
      <c r="G160" s="93"/>
      <c r="H160" s="93"/>
      <c r="I160" s="93"/>
    </row>
    <row r="161" spans="1:9" ht="20.25">
      <c r="A161" s="243" t="s">
        <v>0</v>
      </c>
      <c r="B161" s="243"/>
      <c r="C161" s="243"/>
      <c r="D161" s="243"/>
      <c r="E161" s="243"/>
      <c r="F161" s="243"/>
      <c r="G161" s="243"/>
      <c r="H161" s="243"/>
      <c r="I161" s="243"/>
    </row>
    <row r="162" spans="1:9" ht="20.25">
      <c r="A162" s="243" t="str">
        <f>A5</f>
        <v>IN COMPOSIZIONE MONOCRATICA</v>
      </c>
      <c r="B162" s="243"/>
      <c r="C162" s="243"/>
      <c r="D162" s="243"/>
      <c r="E162" s="243"/>
      <c r="F162" s="243"/>
      <c r="G162" s="243"/>
      <c r="H162" s="243"/>
      <c r="I162" s="243"/>
    </row>
    <row r="163" spans="1:9" ht="20.25">
      <c r="A163" s="222"/>
      <c r="B163" s="222"/>
      <c r="C163" s="222"/>
      <c r="D163" s="222"/>
      <c r="E163" s="222"/>
      <c r="F163" s="222"/>
      <c r="G163" s="222"/>
      <c r="H163" s="222"/>
      <c r="I163" s="222"/>
    </row>
    <row r="164" spans="1:9" ht="27.75" customHeight="1">
      <c r="A164" s="243" t="s">
        <v>54</v>
      </c>
      <c r="B164" s="243"/>
      <c r="C164" s="243"/>
      <c r="D164" s="243"/>
      <c r="E164" s="243"/>
      <c r="F164" s="243"/>
      <c r="G164" s="243"/>
      <c r="H164" s="243"/>
      <c r="I164" s="243"/>
    </row>
    <row r="165" spans="1:9" ht="27.75" customHeight="1">
      <c r="A165" s="222"/>
      <c r="B165" s="222"/>
      <c r="C165" s="222"/>
      <c r="D165" s="222"/>
      <c r="E165" s="222"/>
      <c r="F165" s="222"/>
      <c r="G165" s="222"/>
      <c r="H165" s="222"/>
      <c r="I165" s="222"/>
    </row>
    <row r="166" spans="1:9" ht="15">
      <c r="A166" s="13"/>
      <c r="B166" s="13"/>
      <c r="C166" s="13"/>
      <c r="D166" s="13"/>
      <c r="E166" s="13"/>
      <c r="F166" s="13"/>
      <c r="G166" s="13"/>
      <c r="H166" s="13"/>
      <c r="I166" s="13"/>
    </row>
    <row r="167" spans="1:9" ht="18.75">
      <c r="A167" s="93" t="s">
        <v>78</v>
      </c>
      <c r="B167" s="105">
        <f>F98</f>
        <v>0</v>
      </c>
      <c r="C167" s="93"/>
      <c r="D167" s="93"/>
      <c r="E167" s="93"/>
      <c r="F167" s="93"/>
      <c r="G167" s="93"/>
      <c r="H167" s="93"/>
      <c r="I167" s="93"/>
    </row>
    <row r="168" spans="1:9" ht="18.75">
      <c r="A168" s="93" t="s">
        <v>124</v>
      </c>
      <c r="B168" s="93"/>
      <c r="C168" s="93"/>
      <c r="D168" s="93"/>
      <c r="E168" s="93"/>
      <c r="F168" s="93"/>
      <c r="H168" s="117">
        <f>C110</f>
        <v>0</v>
      </c>
      <c r="I168" s="93"/>
    </row>
    <row r="169" spans="1:9" ht="18.75">
      <c r="A169" s="93"/>
      <c r="B169" s="93"/>
      <c r="C169" s="93"/>
      <c r="D169" s="93"/>
      <c r="E169" s="93"/>
      <c r="F169" s="93"/>
      <c r="G169" s="93"/>
      <c r="H169" s="93"/>
      <c r="I169" s="93"/>
    </row>
    <row r="170" spans="1:8" ht="18.75">
      <c r="A170" s="93" t="s">
        <v>114</v>
      </c>
      <c r="B170" s="93"/>
      <c r="C170" s="106">
        <f>E12</f>
        <v>0</v>
      </c>
      <c r="D170" s="107"/>
      <c r="E170" s="107"/>
      <c r="F170" s="154"/>
      <c r="G170" s="24">
        <f>G47</f>
        <v>0</v>
      </c>
      <c r="H170" s="23" t="s">
        <v>3</v>
      </c>
    </row>
    <row r="171" spans="1:8" ht="18.75">
      <c r="A171" s="93"/>
      <c r="B171" s="93"/>
      <c r="C171" s="223"/>
      <c r="D171" s="93"/>
      <c r="E171" s="93"/>
      <c r="F171" s="3"/>
      <c r="G171" s="24"/>
      <c r="H171" s="23"/>
    </row>
    <row r="172" spans="1:9" ht="24.75" customHeight="1">
      <c r="A172" s="229" t="s">
        <v>82</v>
      </c>
      <c r="B172" s="229"/>
      <c r="C172" s="229"/>
      <c r="D172" s="229"/>
      <c r="E172" s="229"/>
      <c r="F172" s="229"/>
      <c r="G172" s="229"/>
      <c r="H172" s="229"/>
      <c r="I172" s="229"/>
    </row>
    <row r="173" spans="1:9" ht="18" customHeight="1">
      <c r="A173" s="234" t="s">
        <v>81</v>
      </c>
      <c r="B173" s="234"/>
      <c r="C173" s="196"/>
      <c r="D173" s="196"/>
      <c r="E173" s="196"/>
      <c r="F173" s="196"/>
      <c r="G173" s="196"/>
      <c r="H173" s="196"/>
      <c r="I173" s="196"/>
    </row>
    <row r="174" spans="1:9" ht="75" customHeight="1">
      <c r="A174" s="235" t="str">
        <f>IF(A114=1,B114,IF(A116=1,B116,IF(A118=1,B118)))</f>
        <v>difensore di imputato/indagato ammesso al Patrocinio a spese dello Stato con provvedimento emesso da questo Ufficio in data _______________ (ipotesi ex art. 82 D.P.R. 115/2002)</v>
      </c>
      <c r="B174" s="235"/>
      <c r="C174" s="235"/>
      <c r="D174" s="235"/>
      <c r="E174" s="235"/>
      <c r="F174" s="235"/>
      <c r="G174" s="235"/>
      <c r="H174" s="235"/>
      <c r="I174" s="235"/>
    </row>
    <row r="175" spans="1:9" ht="24.75" customHeight="1">
      <c r="A175" s="229" t="s">
        <v>80</v>
      </c>
      <c r="B175" s="229"/>
      <c r="C175" s="229"/>
      <c r="D175" s="229"/>
      <c r="E175" s="229"/>
      <c r="F175" s="229"/>
      <c r="G175" s="229"/>
      <c r="H175" s="229"/>
      <c r="I175" s="229"/>
    </row>
    <row r="176" spans="1:9" ht="66" customHeight="1">
      <c r="A176" s="232" t="s">
        <v>83</v>
      </c>
      <c r="B176" s="232"/>
      <c r="C176" s="232"/>
      <c r="D176" s="232"/>
      <c r="E176" s="232"/>
      <c r="F176" s="232"/>
      <c r="G176" s="232"/>
      <c r="H176" s="232"/>
      <c r="I176" s="232"/>
    </row>
    <row r="177" spans="1:9" ht="68.25" customHeight="1">
      <c r="A177" s="232" t="s">
        <v>209</v>
      </c>
      <c r="B177" s="232"/>
      <c r="C177" s="232"/>
      <c r="D177" s="232"/>
      <c r="E177" s="232"/>
      <c r="F177" s="232"/>
      <c r="G177" s="232"/>
      <c r="H177" s="232"/>
      <c r="I177" s="232"/>
    </row>
    <row r="178" spans="1:9" ht="36" customHeight="1">
      <c r="A178" s="232" t="s">
        <v>85</v>
      </c>
      <c r="B178" s="232"/>
      <c r="C178" s="232"/>
      <c r="D178" s="232"/>
      <c r="E178" s="232"/>
      <c r="F178" s="232"/>
      <c r="G178" s="232"/>
      <c r="H178" s="232"/>
      <c r="I178" s="232"/>
    </row>
    <row r="179" spans="1:9" ht="20.25" customHeight="1">
      <c r="A179" s="232" t="s">
        <v>84</v>
      </c>
      <c r="B179" s="232"/>
      <c r="C179" s="232"/>
      <c r="D179" s="232"/>
      <c r="E179" s="232"/>
      <c r="F179" s="232"/>
      <c r="G179" s="232"/>
      <c r="H179" s="232"/>
      <c r="I179" s="232"/>
    </row>
    <row r="180" spans="1:9" ht="22.5" customHeight="1">
      <c r="A180" s="229" t="s">
        <v>86</v>
      </c>
      <c r="B180" s="229"/>
      <c r="C180" s="229"/>
      <c r="D180" s="229"/>
      <c r="E180" s="229"/>
      <c r="F180" s="229"/>
      <c r="G180" s="229"/>
      <c r="H180" s="229"/>
      <c r="I180" s="229"/>
    </row>
    <row r="181" spans="1:9" ht="25.5" customHeight="1">
      <c r="A181" s="93" t="s">
        <v>125</v>
      </c>
      <c r="B181" s="167"/>
      <c r="D181" s="93">
        <f>C110</f>
        <v>0</v>
      </c>
      <c r="E181" s="93"/>
      <c r="F181" s="93"/>
      <c r="G181" s="239" t="s">
        <v>199</v>
      </c>
      <c r="H181" s="239"/>
      <c r="I181" s="199">
        <f>I81</f>
        <v>759</v>
      </c>
    </row>
    <row r="182" spans="1:9" ht="18.75">
      <c r="A182" s="127" t="s">
        <v>134</v>
      </c>
      <c r="B182" s="93"/>
      <c r="C182" s="93"/>
      <c r="D182" s="93"/>
      <c r="E182" s="93"/>
      <c r="F182" s="93"/>
      <c r="G182" s="186"/>
      <c r="I182" s="93"/>
    </row>
    <row r="183" spans="1:9" ht="18.75">
      <c r="A183" s="93" t="s">
        <v>200</v>
      </c>
      <c r="B183" s="93"/>
      <c r="C183" s="240">
        <f>I83</f>
        <v>0</v>
      </c>
      <c r="D183" s="240"/>
      <c r="E183" s="127" t="s">
        <v>135</v>
      </c>
      <c r="F183" s="93"/>
      <c r="G183" s="186"/>
      <c r="I183" s="93"/>
    </row>
    <row r="184" spans="1:9" ht="18.75">
      <c r="A184" s="93"/>
      <c r="B184" s="93"/>
      <c r="C184" s="93"/>
      <c r="D184" s="93"/>
      <c r="E184" s="167"/>
      <c r="F184" s="93"/>
      <c r="G184" s="93"/>
      <c r="H184" s="93"/>
      <c r="I184" s="93"/>
    </row>
    <row r="185" spans="1:9" ht="21" customHeight="1">
      <c r="A185" s="233" t="s">
        <v>115</v>
      </c>
      <c r="B185" s="233"/>
      <c r="C185" s="233"/>
      <c r="D185" s="233"/>
      <c r="E185" s="233"/>
      <c r="F185" s="233"/>
      <c r="G185" s="233"/>
      <c r="H185" s="233"/>
      <c r="I185" s="233"/>
    </row>
    <row r="186" spans="1:9" ht="42" customHeight="1">
      <c r="A186" s="233" t="s">
        <v>88</v>
      </c>
      <c r="B186" s="233"/>
      <c r="C186" s="233"/>
      <c r="D186" s="233"/>
      <c r="E186" s="233"/>
      <c r="F186" s="233"/>
      <c r="G186" s="233"/>
      <c r="H186" s="233"/>
      <c r="I186" s="233"/>
    </row>
    <row r="187" spans="1:9" ht="39.75" customHeight="1">
      <c r="A187" s="233" t="s">
        <v>89</v>
      </c>
      <c r="B187" s="233"/>
      <c r="C187" s="233"/>
      <c r="D187" s="233"/>
      <c r="E187" s="233"/>
      <c r="F187" s="233"/>
      <c r="G187" s="233"/>
      <c r="H187" s="233"/>
      <c r="I187" s="233"/>
    </row>
    <row r="188" spans="1:9" ht="24.75" customHeight="1">
      <c r="A188" s="93" t="s">
        <v>55</v>
      </c>
      <c r="B188" s="93"/>
      <c r="C188" s="93"/>
      <c r="D188" s="93"/>
      <c r="E188" s="93"/>
      <c r="F188" s="93"/>
      <c r="G188" s="93"/>
      <c r="H188" s="93"/>
      <c r="I188" s="93"/>
    </row>
    <row r="189" spans="1:9" ht="18.75">
      <c r="A189" s="93"/>
      <c r="B189" s="93"/>
      <c r="C189" s="93"/>
      <c r="D189" s="93"/>
      <c r="E189" s="93"/>
      <c r="F189" s="167"/>
      <c r="G189" s="167"/>
      <c r="H189" s="93" t="s">
        <v>56</v>
      </c>
      <c r="I189" s="93"/>
    </row>
    <row r="190" spans="1:9" ht="17.25" customHeight="1">
      <c r="A190" s="167"/>
      <c r="B190" s="167"/>
      <c r="C190" s="167"/>
      <c r="D190" s="167"/>
      <c r="E190" s="93"/>
      <c r="F190" s="167"/>
      <c r="G190" s="93"/>
      <c r="H190" s="93"/>
      <c r="I190" s="93"/>
    </row>
    <row r="191" spans="1:9" ht="18.75">
      <c r="A191" s="93" t="s">
        <v>112</v>
      </c>
      <c r="B191" s="93"/>
      <c r="C191" s="93"/>
      <c r="D191" s="93"/>
      <c r="E191" s="93"/>
      <c r="F191" s="93"/>
      <c r="G191" s="93"/>
      <c r="H191" s="93"/>
      <c r="I191" s="93"/>
    </row>
    <row r="192" spans="1:9" ht="18.75">
      <c r="A192" s="93" t="s">
        <v>76</v>
      </c>
      <c r="B192" s="93"/>
      <c r="C192" s="93"/>
      <c r="D192" s="93"/>
      <c r="E192" s="93"/>
      <c r="F192" s="93"/>
      <c r="G192" s="93"/>
      <c r="H192" s="93"/>
      <c r="I192" s="93"/>
    </row>
    <row r="193" spans="1:9" ht="18.75">
      <c r="A193" s="93" t="s">
        <v>90</v>
      </c>
      <c r="B193" s="93"/>
      <c r="C193" s="93"/>
      <c r="D193" s="93"/>
      <c r="E193" s="93"/>
      <c r="F193" s="93"/>
      <c r="G193" s="93"/>
      <c r="H193" s="93"/>
      <c r="I193" s="93"/>
    </row>
    <row r="194" spans="1:9" ht="18.75">
      <c r="A194" s="108"/>
      <c r="B194" s="108"/>
      <c r="C194" s="108"/>
      <c r="D194" s="108"/>
      <c r="E194" s="108"/>
      <c r="F194" s="108"/>
      <c r="G194" s="167"/>
      <c r="H194" s="104" t="s">
        <v>57</v>
      </c>
      <c r="I194" s="108"/>
    </row>
    <row r="195" spans="1:9" ht="44.25" customHeight="1">
      <c r="A195" s="10"/>
      <c r="B195" s="9"/>
      <c r="C195" s="9"/>
      <c r="D195" s="9"/>
      <c r="E195" s="9"/>
      <c r="F195" s="9"/>
      <c r="G195" s="17"/>
      <c r="H195" s="17"/>
      <c r="I195" s="9"/>
    </row>
    <row r="196" spans="1:9" ht="23.25" customHeight="1">
      <c r="A196" s="236" t="s">
        <v>91</v>
      </c>
      <c r="B196" s="237"/>
      <c r="C196" s="237"/>
      <c r="D196" s="237"/>
      <c r="E196" s="237"/>
      <c r="F196" s="237"/>
      <c r="G196" s="237"/>
      <c r="H196" s="237"/>
      <c r="I196" s="238"/>
    </row>
    <row r="197" spans="1:9" ht="18.75">
      <c r="A197" s="109" t="s">
        <v>92</v>
      </c>
      <c r="B197" s="93"/>
      <c r="C197" s="93"/>
      <c r="D197" s="93"/>
      <c r="E197" s="93"/>
      <c r="F197" s="93"/>
      <c r="G197" s="93"/>
      <c r="H197" s="93"/>
      <c r="I197" s="110"/>
    </row>
    <row r="198" spans="1:9" ht="19.5" customHeight="1">
      <c r="A198" s="175" t="s">
        <v>110</v>
      </c>
      <c r="B198" s="93"/>
      <c r="C198" s="93"/>
      <c r="D198" s="93"/>
      <c r="E198" s="93"/>
      <c r="F198" s="93"/>
      <c r="G198" s="93"/>
      <c r="H198" s="93"/>
      <c r="I198" s="110"/>
    </row>
    <row r="199" spans="1:9" ht="23.25" customHeight="1">
      <c r="A199" s="175" t="s">
        <v>111</v>
      </c>
      <c r="B199" s="93"/>
      <c r="C199" s="93"/>
      <c r="D199" s="93"/>
      <c r="E199" s="93"/>
      <c r="F199" s="93"/>
      <c r="G199" s="93"/>
      <c r="H199" s="93"/>
      <c r="I199" s="110"/>
    </row>
    <row r="200" spans="1:9" ht="18.75">
      <c r="A200" s="225" t="s">
        <v>93</v>
      </c>
      <c r="B200" s="226"/>
      <c r="C200" s="226"/>
      <c r="D200" s="226"/>
      <c r="E200" s="226"/>
      <c r="F200" s="226"/>
      <c r="G200" s="226"/>
      <c r="H200" s="226"/>
      <c r="I200" s="227"/>
    </row>
    <row r="201" spans="1:9" ht="18.75">
      <c r="A201" s="228" t="s">
        <v>42</v>
      </c>
      <c r="B201" s="229"/>
      <c r="C201" s="229"/>
      <c r="D201" s="229"/>
      <c r="E201" s="229"/>
      <c r="F201" s="229"/>
      <c r="G201" s="229"/>
      <c r="H201" s="229"/>
      <c r="I201" s="230"/>
    </row>
    <row r="202" spans="1:9" ht="18.75">
      <c r="A202" s="109" t="s">
        <v>98</v>
      </c>
      <c r="B202" s="93"/>
      <c r="C202" s="93"/>
      <c r="D202" s="93"/>
      <c r="E202" s="93"/>
      <c r="F202" s="93"/>
      <c r="G202" s="93"/>
      <c r="H202" s="93"/>
      <c r="I202" s="110"/>
    </row>
    <row r="203" spans="1:9" ht="18.75">
      <c r="A203" s="109"/>
      <c r="B203" s="93"/>
      <c r="C203" s="93"/>
      <c r="D203" s="93"/>
      <c r="E203" s="93"/>
      <c r="F203" s="93"/>
      <c r="G203" s="93"/>
      <c r="H203" s="93"/>
      <c r="I203" s="110"/>
    </row>
    <row r="204" spans="1:9" ht="18.75">
      <c r="A204" s="109" t="s">
        <v>94</v>
      </c>
      <c r="B204" s="93"/>
      <c r="C204" s="93"/>
      <c r="D204" s="93"/>
      <c r="E204" s="93"/>
      <c r="F204" s="93"/>
      <c r="G204" s="93"/>
      <c r="H204" s="93"/>
      <c r="I204" s="110"/>
    </row>
    <row r="205" spans="1:9" ht="18.75">
      <c r="A205" s="176"/>
      <c r="B205" s="107"/>
      <c r="C205" s="107"/>
      <c r="D205" s="107"/>
      <c r="E205" s="107"/>
      <c r="F205" s="107"/>
      <c r="G205" s="107"/>
      <c r="H205" s="107" t="s">
        <v>95</v>
      </c>
      <c r="I205" s="177"/>
    </row>
    <row r="206" spans="1:9" ht="63" customHeight="1">
      <c r="A206" s="173"/>
      <c r="B206" s="173"/>
      <c r="C206" s="173"/>
      <c r="D206" s="173"/>
      <c r="E206" s="173"/>
      <c r="F206" s="173"/>
      <c r="G206" s="173"/>
      <c r="H206" s="173"/>
      <c r="I206" s="173"/>
    </row>
    <row r="207" spans="1:9" ht="18.75">
      <c r="A207" s="231" t="s">
        <v>96</v>
      </c>
      <c r="B207" s="231"/>
      <c r="C207" s="231"/>
      <c r="D207" s="231"/>
      <c r="E207" s="231"/>
      <c r="F207" s="231"/>
      <c r="G207" s="231"/>
      <c r="H207" s="231"/>
      <c r="I207" s="231"/>
    </row>
    <row r="208" spans="1:9" ht="18.75">
      <c r="A208" s="178"/>
      <c r="B208" s="179"/>
      <c r="C208" s="179"/>
      <c r="D208" s="179"/>
      <c r="E208" s="179"/>
      <c r="F208" s="179"/>
      <c r="G208" s="179"/>
      <c r="H208" s="179"/>
      <c r="I208" s="180"/>
    </row>
    <row r="209" spans="1:9" ht="18.75">
      <c r="A209" s="181" t="s">
        <v>97</v>
      </c>
      <c r="B209" s="93"/>
      <c r="C209" s="93"/>
      <c r="D209" s="93"/>
      <c r="E209" s="93"/>
      <c r="F209" s="93"/>
      <c r="G209" s="93"/>
      <c r="H209" s="93"/>
      <c r="I209" s="110"/>
    </row>
    <row r="210" spans="1:9" ht="18.75">
      <c r="A210" s="109"/>
      <c r="B210" s="93"/>
      <c r="C210" s="93"/>
      <c r="D210" s="93"/>
      <c r="E210" s="93"/>
      <c r="F210" s="93"/>
      <c r="G210" s="93"/>
      <c r="H210" s="93"/>
      <c r="I210" s="110"/>
    </row>
    <row r="211" spans="1:9" ht="18.75">
      <c r="A211" s="109" t="s">
        <v>94</v>
      </c>
      <c r="B211" s="93"/>
      <c r="C211" s="93"/>
      <c r="D211" s="93"/>
      <c r="E211" s="93"/>
      <c r="F211" s="93"/>
      <c r="G211" s="93"/>
      <c r="H211" s="93"/>
      <c r="I211" s="110"/>
    </row>
    <row r="212" spans="1:9" ht="18.75">
      <c r="A212" s="176"/>
      <c r="B212" s="107"/>
      <c r="C212" s="107"/>
      <c r="D212" s="107"/>
      <c r="E212" s="107"/>
      <c r="F212" s="107"/>
      <c r="G212" s="107"/>
      <c r="H212" s="107" t="s">
        <v>95</v>
      </c>
      <c r="I212" s="177"/>
    </row>
    <row r="213" spans="1:9" ht="18.75">
      <c r="A213" s="173"/>
      <c r="B213" s="173"/>
      <c r="C213" s="173"/>
      <c r="D213" s="173"/>
      <c r="E213" s="173"/>
      <c r="F213" s="173"/>
      <c r="G213" s="173"/>
      <c r="H213" s="173"/>
      <c r="I213" s="173"/>
    </row>
    <row r="214" spans="1:9" ht="15">
      <c r="A214" s="157"/>
      <c r="B214" s="157"/>
      <c r="C214" s="157"/>
      <c r="D214" s="157"/>
      <c r="E214" s="157"/>
      <c r="F214" s="157"/>
      <c r="G214" s="157"/>
      <c r="H214" s="157"/>
      <c r="I214" s="157"/>
    </row>
  </sheetData>
  <sheetProtection password="83AF" sheet="1" formatCells="0" selectLockedCells="1"/>
  <mergeCells count="67">
    <mergeCell ref="A10:B10"/>
    <mergeCell ref="B12:C12"/>
    <mergeCell ref="B13:C13"/>
    <mergeCell ref="A1:I1"/>
    <mergeCell ref="A2:I2"/>
    <mergeCell ref="A4:I4"/>
    <mergeCell ref="A5:I5"/>
    <mergeCell ref="A7:I7"/>
    <mergeCell ref="A8:I8"/>
    <mergeCell ref="B19:E19"/>
    <mergeCell ref="C23:E23"/>
    <mergeCell ref="H23:I23"/>
    <mergeCell ref="C24:E24"/>
    <mergeCell ref="B29:E29"/>
    <mergeCell ref="H29:I29"/>
    <mergeCell ref="A40:I40"/>
    <mergeCell ref="A49:I49"/>
    <mergeCell ref="B34:E34"/>
    <mergeCell ref="H34:I34"/>
    <mergeCell ref="B35:E35"/>
    <mergeCell ref="A36:I36"/>
    <mergeCell ref="B38:E38"/>
    <mergeCell ref="A42:I42"/>
    <mergeCell ref="A84:I84"/>
    <mergeCell ref="A91:I91"/>
    <mergeCell ref="A92:I92"/>
    <mergeCell ref="A96:I96"/>
    <mergeCell ref="A97:I97"/>
    <mergeCell ref="A43:I43"/>
    <mergeCell ref="A44:I44"/>
    <mergeCell ref="A45:I45"/>
    <mergeCell ref="A52:F52"/>
    <mergeCell ref="A98:E98"/>
    <mergeCell ref="F98:I98"/>
    <mergeCell ref="A100:I101"/>
    <mergeCell ref="A112:I112"/>
    <mergeCell ref="B114:I114"/>
    <mergeCell ref="B116:I116"/>
    <mergeCell ref="B118:I118"/>
    <mergeCell ref="A121:I121"/>
    <mergeCell ref="A123:I123"/>
    <mergeCell ref="A126:I126"/>
    <mergeCell ref="A119:I119"/>
    <mergeCell ref="A129:B129"/>
    <mergeCell ref="C130:D130"/>
    <mergeCell ref="B132:C132"/>
    <mergeCell ref="A161:I161"/>
    <mergeCell ref="A162:I162"/>
    <mergeCell ref="A164:I164"/>
    <mergeCell ref="A172:I172"/>
    <mergeCell ref="A173:B173"/>
    <mergeCell ref="A174:I174"/>
    <mergeCell ref="A175:I175"/>
    <mergeCell ref="A176:I176"/>
    <mergeCell ref="A177:I177"/>
    <mergeCell ref="A196:I196"/>
    <mergeCell ref="C183:D183"/>
    <mergeCell ref="A200:I200"/>
    <mergeCell ref="A201:I201"/>
    <mergeCell ref="A207:I207"/>
    <mergeCell ref="A178:I178"/>
    <mergeCell ref="A179:I179"/>
    <mergeCell ref="A180:I180"/>
    <mergeCell ref="A185:I185"/>
    <mergeCell ref="A186:I186"/>
    <mergeCell ref="A187:I187"/>
    <mergeCell ref="G181:H181"/>
  </mergeCells>
  <conditionalFormatting sqref="B149">
    <cfRule type="cellIs" priority="4" dxfId="12" operator="equal">
      <formula>"C131"</formula>
    </cfRule>
  </conditionalFormatting>
  <conditionalFormatting sqref="A12">
    <cfRule type="iconSet" priority="1" dxfId="11">
      <iconSet iconSet="3ArrowsGray">
        <cfvo type="percent" val="0"/>
        <cfvo type="percent" val="33"/>
        <cfvo type="percent" val="67"/>
      </iconSet>
    </cfRule>
  </conditionalFormatting>
  <conditionalFormatting sqref="A15 A13">
    <cfRule type="iconSet" priority="2" dxfId="11">
      <iconSet iconSet="3ArrowsGray">
        <cfvo type="percent" val="0"/>
        <cfvo type="percent" val="33"/>
        <cfvo type="percent" val="67"/>
      </iconSet>
    </cfRule>
  </conditionalFormatting>
  <dataValidations count="3">
    <dataValidation type="whole" allowBlank="1" showInputMessage="1" showErrorMessage="1" sqref="G25">
      <formula1>0</formula1>
      <formula2>99</formula2>
    </dataValidation>
    <dataValidation type="whole" allowBlank="1" showInputMessage="1" showErrorMessage="1" sqref="A30">
      <formula1>1</formula1>
      <formula2>999</formula2>
    </dataValidation>
    <dataValidation type="whole" allowBlank="1" showInputMessage="1" showErrorMessage="1" sqref="A41 G30 G35 A35 F39 F41">
      <formula1>1</formula1>
      <formula2>99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4" r:id="rId4"/>
  <rowBreaks count="3" manualBreakCount="3">
    <brk id="45" max="8" man="1"/>
    <brk id="94" max="8" man="1"/>
    <brk id="156" max="8" man="1"/>
  </rowBreaks>
  <drawing r:id="rId3"/>
  <legacyDrawing r:id="rId2"/>
  <oleObjects>
    <oleObject progId="Word.Picture.8" shapeId="134874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7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2.57421875" style="155" customWidth="1"/>
    <col min="2" max="2" width="11.00390625" style="155" bestFit="1" customWidth="1"/>
    <col min="3" max="5" width="9.7109375" style="155" customWidth="1"/>
    <col min="6" max="6" width="12.7109375" style="155" customWidth="1"/>
    <col min="7" max="7" width="14.140625" style="155" customWidth="1"/>
    <col min="8" max="8" width="13.421875" style="155" customWidth="1"/>
    <col min="9" max="9" width="23.57421875" style="155" customWidth="1"/>
    <col min="10" max="16384" width="9.140625" style="155" customWidth="1"/>
  </cols>
  <sheetData>
    <row r="1" spans="1:9" ht="69.75" customHeight="1" thickBot="1">
      <c r="A1" s="303" t="s">
        <v>67</v>
      </c>
      <c r="B1" s="304"/>
      <c r="C1" s="304"/>
      <c r="D1" s="304"/>
      <c r="E1" s="304"/>
      <c r="F1" s="304"/>
      <c r="G1" s="304"/>
      <c r="H1" s="304"/>
      <c r="I1" s="305"/>
    </row>
    <row r="2" spans="1:9" ht="42" customHeight="1" thickBot="1">
      <c r="A2" s="306" t="s">
        <v>104</v>
      </c>
      <c r="B2" s="307"/>
      <c r="C2" s="307"/>
      <c r="D2" s="307"/>
      <c r="E2" s="307"/>
      <c r="F2" s="307"/>
      <c r="G2" s="307"/>
      <c r="H2" s="307"/>
      <c r="I2" s="308"/>
    </row>
    <row r="3" spans="1:9" ht="14.25" customHeight="1">
      <c r="A3" s="52"/>
      <c r="B3" s="26"/>
      <c r="C3" s="26"/>
      <c r="D3" s="26"/>
      <c r="E3" s="26"/>
      <c r="F3" s="26"/>
      <c r="G3" s="26"/>
      <c r="H3" s="26"/>
      <c r="I3" s="26"/>
    </row>
    <row r="4" spans="1:9" ht="21" customHeight="1">
      <c r="A4" s="309" t="s">
        <v>0</v>
      </c>
      <c r="B4" s="309"/>
      <c r="C4" s="309"/>
      <c r="D4" s="309"/>
      <c r="E4" s="309"/>
      <c r="F4" s="309"/>
      <c r="G4" s="309"/>
      <c r="H4" s="309"/>
      <c r="I4" s="309"/>
    </row>
    <row r="5" spans="1:9" ht="23.25" customHeight="1">
      <c r="A5" s="309" t="str">
        <f>IF(A25=2,"IN COMPOSIZIONE COLLEGIALE",IF(A25=1,"IN COMPOSIZIONE MONOCRATICA"))</f>
        <v>IN COMPOSIZIONE MONOCRATICA</v>
      </c>
      <c r="B5" s="309"/>
      <c r="C5" s="309"/>
      <c r="D5" s="309"/>
      <c r="E5" s="309"/>
      <c r="F5" s="309"/>
      <c r="G5" s="309"/>
      <c r="H5" s="309"/>
      <c r="I5" s="309"/>
    </row>
    <row r="6" spans="1:9" ht="17.25" customHeight="1">
      <c r="A6" s="27"/>
      <c r="B6" s="27"/>
      <c r="C6" s="27"/>
      <c r="D6" s="27"/>
      <c r="E6" s="27"/>
      <c r="F6" s="27"/>
      <c r="G6" s="27"/>
      <c r="H6" s="27"/>
      <c r="I6" s="27"/>
    </row>
    <row r="7" spans="1:9" ht="20.25" customHeight="1">
      <c r="A7" s="309" t="s">
        <v>69</v>
      </c>
      <c r="B7" s="309"/>
      <c r="C7" s="309"/>
      <c r="D7" s="309"/>
      <c r="E7" s="309"/>
      <c r="F7" s="309"/>
      <c r="G7" s="309"/>
      <c r="H7" s="309"/>
      <c r="I7" s="309"/>
    </row>
    <row r="8" spans="1:9" ht="22.5" customHeight="1">
      <c r="A8" s="309" t="s">
        <v>119</v>
      </c>
      <c r="B8" s="309"/>
      <c r="C8" s="309"/>
      <c r="D8" s="309"/>
      <c r="E8" s="309"/>
      <c r="F8" s="309"/>
      <c r="G8" s="309"/>
      <c r="H8" s="309"/>
      <c r="I8" s="309"/>
    </row>
    <row r="9" spans="1:9" ht="15.75" thickBot="1">
      <c r="A9" s="314" t="s">
        <v>152</v>
      </c>
      <c r="B9" s="314"/>
      <c r="C9" s="314"/>
      <c r="D9" s="314"/>
      <c r="E9" s="314"/>
      <c r="F9" s="314"/>
      <c r="G9" s="314"/>
      <c r="H9" s="314"/>
      <c r="I9" s="314"/>
    </row>
    <row r="10" spans="1:9" s="157" customFormat="1" ht="15.75">
      <c r="A10" s="297" t="s">
        <v>1</v>
      </c>
      <c r="B10" s="298"/>
      <c r="C10" s="99"/>
      <c r="D10" s="156"/>
      <c r="E10" s="29" t="s">
        <v>2</v>
      </c>
      <c r="F10" s="37"/>
      <c r="G10" s="37"/>
      <c r="H10" s="37"/>
      <c r="I10" s="99"/>
    </row>
    <row r="11" spans="1:9" s="157" customFormat="1" ht="15.75">
      <c r="A11" s="34" t="s">
        <v>22</v>
      </c>
      <c r="B11" s="14"/>
      <c r="C11" s="100"/>
      <c r="D11" s="156"/>
      <c r="E11" s="30" t="s">
        <v>68</v>
      </c>
      <c r="F11" s="11"/>
      <c r="G11" s="11"/>
      <c r="H11" s="11"/>
      <c r="I11" s="100"/>
    </row>
    <row r="12" spans="1:9" s="157" customFormat="1" ht="15.75">
      <c r="A12" s="35"/>
      <c r="B12" s="299" t="s">
        <v>71</v>
      </c>
      <c r="C12" s="300"/>
      <c r="D12" s="156"/>
      <c r="E12" s="31"/>
      <c r="F12" s="209"/>
      <c r="G12" s="209"/>
      <c r="H12" s="210" t="s">
        <v>121</v>
      </c>
      <c r="I12" s="114"/>
    </row>
    <row r="13" spans="1:9" s="157" customFormat="1" ht="15.75">
      <c r="A13" s="204"/>
      <c r="B13" s="301"/>
      <c r="C13" s="302"/>
      <c r="D13" s="156"/>
      <c r="E13" s="32"/>
      <c r="F13" s="211"/>
      <c r="G13" s="211"/>
      <c r="H13" s="210" t="s">
        <v>121</v>
      </c>
      <c r="I13" s="115"/>
    </row>
    <row r="14" spans="1:9" s="157" customFormat="1" ht="15.75">
      <c r="A14" s="34" t="s">
        <v>70</v>
      </c>
      <c r="B14" s="12"/>
      <c r="C14" s="100"/>
      <c r="D14" s="156"/>
      <c r="E14" s="32"/>
      <c r="F14" s="211"/>
      <c r="G14" s="211"/>
      <c r="H14" s="210" t="s">
        <v>121</v>
      </c>
      <c r="I14" s="115"/>
    </row>
    <row r="15" spans="1:9" s="157" customFormat="1" ht="16.5" thickBot="1">
      <c r="A15" s="36"/>
      <c r="B15" s="205"/>
      <c r="C15" s="42"/>
      <c r="D15" s="100"/>
      <c r="E15" s="33"/>
      <c r="F15" s="212"/>
      <c r="G15" s="212"/>
      <c r="H15" s="210" t="s">
        <v>121</v>
      </c>
      <c r="I15" s="116"/>
    </row>
    <row r="16" spans="1:9" ht="15">
      <c r="A16" s="28" t="s">
        <v>137</v>
      </c>
      <c r="B16" s="4"/>
      <c r="C16" s="158"/>
      <c r="D16" s="159"/>
      <c r="E16" s="160"/>
      <c r="F16" s="160"/>
      <c r="G16" s="160"/>
      <c r="H16" s="160"/>
      <c r="I16" s="160"/>
    </row>
    <row r="17" spans="1:9" s="3" customFormat="1" ht="15">
      <c r="A17" s="28" t="s">
        <v>120</v>
      </c>
      <c r="B17" s="4"/>
      <c r="C17" s="158"/>
      <c r="D17" s="159"/>
      <c r="E17" s="159"/>
      <c r="F17" s="159"/>
      <c r="G17" s="159"/>
      <c r="H17" s="159"/>
      <c r="I17" s="159"/>
    </row>
    <row r="18" spans="1:9" ht="15.75" thickBot="1">
      <c r="A18" s="5"/>
      <c r="B18" s="5"/>
      <c r="C18" s="5"/>
      <c r="D18" s="5"/>
      <c r="E18" s="5"/>
      <c r="F18" s="5"/>
      <c r="G18" s="5"/>
      <c r="H18" s="5"/>
      <c r="I18" s="5"/>
    </row>
    <row r="19" spans="1:9" s="157" customFormat="1" ht="15.75">
      <c r="A19" s="190" t="s">
        <v>4</v>
      </c>
      <c r="B19" s="285" t="s">
        <v>5</v>
      </c>
      <c r="C19" s="285"/>
      <c r="D19" s="285"/>
      <c r="E19" s="286"/>
      <c r="F19" s="95"/>
      <c r="G19" s="95"/>
      <c r="H19" s="95"/>
      <c r="I19" s="95"/>
    </row>
    <row r="20" spans="1:9" s="157" customFormat="1" ht="16.5" thickBot="1">
      <c r="A20" s="40">
        <v>0</v>
      </c>
      <c r="B20" s="41"/>
      <c r="C20" s="41" t="s">
        <v>6</v>
      </c>
      <c r="D20" s="101"/>
      <c r="E20" s="97"/>
      <c r="F20" s="9"/>
      <c r="G20" s="96"/>
      <c r="H20" s="96"/>
      <c r="I20" s="96"/>
    </row>
    <row r="21" spans="1:9" ht="15">
      <c r="A21" s="28" t="s">
        <v>138</v>
      </c>
      <c r="B21" s="5"/>
      <c r="C21" s="5"/>
      <c r="D21" s="5"/>
      <c r="E21" s="5"/>
      <c r="F21" s="5"/>
      <c r="G21" s="5"/>
      <c r="H21" s="5"/>
      <c r="I21" s="5"/>
    </row>
    <row r="22" spans="1:9" ht="15.75" thickBot="1">
      <c r="A22" s="5"/>
      <c r="B22" s="5"/>
      <c r="C22" s="5"/>
      <c r="D22" s="5"/>
      <c r="E22" s="5"/>
      <c r="F22" s="5"/>
      <c r="G22" s="5"/>
      <c r="H22" s="5"/>
      <c r="I22" s="5"/>
    </row>
    <row r="23" spans="1:9" ht="15.75">
      <c r="A23" s="29" t="s">
        <v>7</v>
      </c>
      <c r="B23" s="39" t="s">
        <v>8</v>
      </c>
      <c r="C23" s="293" t="s">
        <v>100</v>
      </c>
      <c r="D23" s="293"/>
      <c r="E23" s="294"/>
      <c r="F23" s="156"/>
      <c r="G23" s="29" t="s">
        <v>9</v>
      </c>
      <c r="H23" s="285" t="s">
        <v>10</v>
      </c>
      <c r="I23" s="286"/>
    </row>
    <row r="24" spans="1:9" ht="15.75">
      <c r="A24" s="56"/>
      <c r="B24" s="14"/>
      <c r="C24" s="295" t="s">
        <v>101</v>
      </c>
      <c r="D24" s="295"/>
      <c r="E24" s="296"/>
      <c r="F24" s="156"/>
      <c r="G24" s="56"/>
      <c r="H24" s="14"/>
      <c r="I24" s="65"/>
    </row>
    <row r="25" spans="1:9" ht="16.5" thickBot="1">
      <c r="A25" s="40">
        <v>1</v>
      </c>
      <c r="B25" s="41"/>
      <c r="C25" s="41"/>
      <c r="D25" s="41"/>
      <c r="E25" s="42"/>
      <c r="F25" s="156"/>
      <c r="G25" s="40">
        <v>0</v>
      </c>
      <c r="H25" s="41"/>
      <c r="I25" s="43" t="s">
        <v>6</v>
      </c>
    </row>
    <row r="26" spans="1:9" ht="15">
      <c r="A26" s="28" t="s">
        <v>139</v>
      </c>
      <c r="B26" s="5"/>
      <c r="C26" s="5"/>
      <c r="D26" s="5"/>
      <c r="E26" s="5"/>
      <c r="F26" s="5"/>
      <c r="G26" s="5"/>
      <c r="H26" s="5"/>
      <c r="I26" s="5"/>
    </row>
    <row r="27" spans="1:9" ht="15">
      <c r="A27" s="28" t="s">
        <v>173</v>
      </c>
      <c r="B27" s="128"/>
      <c r="C27" s="128"/>
      <c r="D27" s="128"/>
      <c r="E27" s="128"/>
      <c r="F27" s="128"/>
      <c r="G27" s="128"/>
      <c r="H27" s="128"/>
      <c r="I27" s="128"/>
    </row>
    <row r="28" spans="1:9" ht="15.75" thickBot="1">
      <c r="A28" s="5"/>
      <c r="B28" s="5"/>
      <c r="C28" s="5"/>
      <c r="D28" s="5"/>
      <c r="E28" s="5"/>
      <c r="F28" s="5"/>
      <c r="G28" s="5"/>
      <c r="H28" s="5"/>
      <c r="I28" s="5"/>
    </row>
    <row r="29" spans="1:9" ht="15.75">
      <c r="A29" s="44" t="s">
        <v>11</v>
      </c>
      <c r="B29" s="285" t="s">
        <v>105</v>
      </c>
      <c r="C29" s="285"/>
      <c r="D29" s="285"/>
      <c r="E29" s="286"/>
      <c r="F29" s="156"/>
      <c r="G29" s="44" t="s">
        <v>12</v>
      </c>
      <c r="H29" s="285" t="s">
        <v>13</v>
      </c>
      <c r="I29" s="286"/>
    </row>
    <row r="30" spans="1:9" ht="16.5" thickBot="1">
      <c r="A30" s="40">
        <v>1</v>
      </c>
      <c r="B30" s="41"/>
      <c r="C30" s="38"/>
      <c r="D30" s="38"/>
      <c r="E30" s="42"/>
      <c r="F30" s="156"/>
      <c r="G30" s="40">
        <v>1</v>
      </c>
      <c r="H30" s="41"/>
      <c r="I30" s="42"/>
    </row>
    <row r="31" spans="1:9" ht="15">
      <c r="A31" s="28" t="s">
        <v>140</v>
      </c>
      <c r="B31" s="129"/>
      <c r="C31" s="129"/>
      <c r="D31" s="129"/>
      <c r="E31" s="129"/>
      <c r="F31" s="129"/>
      <c r="G31" s="129"/>
      <c r="H31" s="129"/>
      <c r="I31" s="129"/>
    </row>
    <row r="32" spans="1:9" ht="15">
      <c r="A32" s="28" t="s">
        <v>174</v>
      </c>
      <c r="B32" s="130"/>
      <c r="C32" s="130"/>
      <c r="D32" s="130"/>
      <c r="E32" s="130"/>
      <c r="F32" s="130"/>
      <c r="G32" s="130"/>
      <c r="H32" s="130"/>
      <c r="I32" s="130"/>
    </row>
    <row r="33" spans="1:9" ht="15.75" thickBot="1">
      <c r="A33" s="6"/>
      <c r="B33" s="6"/>
      <c r="C33" s="6"/>
      <c r="D33" s="6"/>
      <c r="E33" s="6"/>
      <c r="F33" s="6"/>
      <c r="G33" s="6"/>
      <c r="H33" s="6"/>
      <c r="I33" s="6"/>
    </row>
    <row r="34" spans="1:9" ht="15.75">
      <c r="A34" s="44" t="s">
        <v>14</v>
      </c>
      <c r="B34" s="285" t="s">
        <v>15</v>
      </c>
      <c r="C34" s="285"/>
      <c r="D34" s="285"/>
      <c r="E34" s="286"/>
      <c r="F34" s="156"/>
      <c r="G34" s="44" t="s">
        <v>16</v>
      </c>
      <c r="H34" s="285" t="s">
        <v>17</v>
      </c>
      <c r="I34" s="286"/>
    </row>
    <row r="35" spans="1:9" ht="16.5" thickBot="1">
      <c r="A35" s="40">
        <v>1</v>
      </c>
      <c r="B35" s="287" t="s">
        <v>18</v>
      </c>
      <c r="C35" s="287"/>
      <c r="D35" s="287"/>
      <c r="E35" s="288"/>
      <c r="F35" s="156"/>
      <c r="G35" s="40">
        <v>1</v>
      </c>
      <c r="H35" s="41"/>
      <c r="I35" s="42"/>
    </row>
    <row r="36" spans="1:9" ht="27" customHeight="1">
      <c r="A36" s="289" t="s">
        <v>141</v>
      </c>
      <c r="B36" s="289"/>
      <c r="C36" s="289"/>
      <c r="D36" s="289"/>
      <c r="E36" s="289"/>
      <c r="F36" s="289"/>
      <c r="G36" s="289"/>
      <c r="H36" s="289"/>
      <c r="I36" s="289"/>
    </row>
    <row r="37" spans="1:9" ht="15.75" thickBot="1">
      <c r="A37" s="53"/>
      <c r="B37" s="4"/>
      <c r="C37" s="4"/>
      <c r="D37" s="4"/>
      <c r="E37" s="7"/>
      <c r="F37" s="7"/>
      <c r="G37" s="7"/>
      <c r="H37" s="7"/>
      <c r="I37" s="7"/>
    </row>
    <row r="38" spans="1:9" ht="15.75">
      <c r="A38" s="44" t="s">
        <v>19</v>
      </c>
      <c r="B38" s="285" t="s">
        <v>20</v>
      </c>
      <c r="C38" s="285"/>
      <c r="D38" s="285"/>
      <c r="E38" s="286"/>
      <c r="F38" s="10"/>
      <c r="G38" s="3"/>
      <c r="H38" s="3"/>
      <c r="I38" s="3"/>
    </row>
    <row r="39" spans="1:9" ht="16.5" thickBot="1">
      <c r="A39" s="40">
        <v>0</v>
      </c>
      <c r="B39" s="38"/>
      <c r="C39" s="54" t="s">
        <v>6</v>
      </c>
      <c r="D39" s="161"/>
      <c r="E39" s="162"/>
      <c r="F39" s="163"/>
      <c r="G39" s="3"/>
      <c r="H39" s="3"/>
      <c r="I39" s="3"/>
    </row>
    <row r="40" spans="1:9" ht="15">
      <c r="A40" s="277" t="s">
        <v>142</v>
      </c>
      <c r="B40" s="277"/>
      <c r="C40" s="277"/>
      <c r="D40" s="277"/>
      <c r="E40" s="277"/>
      <c r="F40" s="277"/>
      <c r="G40" s="277"/>
      <c r="H40" s="277"/>
      <c r="I40" s="277"/>
    </row>
    <row r="41" ht="15.75" thickBot="1"/>
    <row r="42" spans="1:9" ht="27" customHeight="1">
      <c r="A42" s="290" t="s">
        <v>143</v>
      </c>
      <c r="B42" s="291"/>
      <c r="C42" s="291"/>
      <c r="D42" s="291"/>
      <c r="E42" s="291"/>
      <c r="F42" s="291"/>
      <c r="G42" s="291"/>
      <c r="H42" s="291"/>
      <c r="I42" s="292"/>
    </row>
    <row r="43" spans="1:9" ht="27" customHeight="1">
      <c r="A43" s="268" t="s">
        <v>144</v>
      </c>
      <c r="B43" s="269"/>
      <c r="C43" s="269"/>
      <c r="D43" s="269"/>
      <c r="E43" s="269"/>
      <c r="F43" s="269"/>
      <c r="G43" s="269"/>
      <c r="H43" s="269"/>
      <c r="I43" s="270"/>
    </row>
    <row r="44" spans="1:9" ht="51.75" customHeight="1">
      <c r="A44" s="271" t="s">
        <v>145</v>
      </c>
      <c r="B44" s="272"/>
      <c r="C44" s="272"/>
      <c r="D44" s="272"/>
      <c r="E44" s="272"/>
      <c r="F44" s="272"/>
      <c r="G44" s="272"/>
      <c r="H44" s="272"/>
      <c r="I44" s="273"/>
    </row>
    <row r="45" spans="1:9" ht="27" customHeight="1" thickBot="1">
      <c r="A45" s="274" t="s">
        <v>146</v>
      </c>
      <c r="B45" s="275"/>
      <c r="C45" s="275"/>
      <c r="D45" s="275"/>
      <c r="E45" s="275"/>
      <c r="F45" s="275"/>
      <c r="G45" s="275"/>
      <c r="H45" s="275"/>
      <c r="I45" s="276"/>
    </row>
    <row r="46" spans="1:10" ht="15.75">
      <c r="A46" s="132" t="s">
        <v>21</v>
      </c>
      <c r="B46" s="39"/>
      <c r="C46" s="133">
        <f>A12</f>
        <v>0</v>
      </c>
      <c r="D46" s="134" t="s">
        <v>22</v>
      </c>
      <c r="E46" s="153"/>
      <c r="F46" s="133">
        <f>A15</f>
        <v>0</v>
      </c>
      <c r="G46" s="134" t="s">
        <v>70</v>
      </c>
      <c r="H46" s="135">
        <f>B13</f>
        <v>0</v>
      </c>
      <c r="I46" s="131" t="s">
        <v>72</v>
      </c>
      <c r="J46" s="3"/>
    </row>
    <row r="47" spans="1:9" ht="10.5" customHeight="1">
      <c r="A47" s="69"/>
      <c r="B47" s="14"/>
      <c r="C47" s="14"/>
      <c r="D47" s="3"/>
      <c r="E47" s="3"/>
      <c r="F47" s="14"/>
      <c r="G47" s="14"/>
      <c r="H47" s="14"/>
      <c r="I47" s="65"/>
    </row>
    <row r="48" spans="1:9" ht="15.75">
      <c r="A48" s="69" t="s">
        <v>23</v>
      </c>
      <c r="B48" s="14"/>
      <c r="C48" s="15">
        <f>E12</f>
        <v>0</v>
      </c>
      <c r="D48" s="15"/>
      <c r="E48" s="15"/>
      <c r="F48" s="15"/>
      <c r="G48" s="150"/>
      <c r="H48" s="18" t="s">
        <v>3</v>
      </c>
      <c r="I48" s="65"/>
    </row>
    <row r="49" spans="1:9" ht="15">
      <c r="A49" s="282" t="s">
        <v>150</v>
      </c>
      <c r="B49" s="283"/>
      <c r="C49" s="283"/>
      <c r="D49" s="283"/>
      <c r="E49" s="283"/>
      <c r="F49" s="283"/>
      <c r="G49" s="283"/>
      <c r="H49" s="283"/>
      <c r="I49" s="284"/>
    </row>
    <row r="50" spans="1:9" ht="25.5" customHeight="1">
      <c r="A50" s="57" t="s">
        <v>24</v>
      </c>
      <c r="B50" s="58"/>
      <c r="C50" s="58"/>
      <c r="D50" s="58"/>
      <c r="E50" s="58"/>
      <c r="F50" s="164"/>
      <c r="G50" s="59" t="s">
        <v>25</v>
      </c>
      <c r="H50" s="60"/>
      <c r="I50" s="61"/>
    </row>
    <row r="51" spans="1:9" ht="15.75">
      <c r="A51" s="62" t="s">
        <v>26</v>
      </c>
      <c r="B51" s="63"/>
      <c r="C51" s="63"/>
      <c r="D51" s="63"/>
      <c r="E51" s="63"/>
      <c r="F51" s="3"/>
      <c r="G51" s="64">
        <v>300</v>
      </c>
      <c r="H51" s="14"/>
      <c r="I51" s="65"/>
    </row>
    <row r="52" spans="1:9" ht="41.25" customHeight="1">
      <c r="A52" s="278" t="s">
        <v>136</v>
      </c>
      <c r="B52" s="279"/>
      <c r="C52" s="279"/>
      <c r="D52" s="279"/>
      <c r="E52" s="279"/>
      <c r="F52" s="279"/>
      <c r="G52" s="64">
        <f>LOOKUP(A20,{0,1},{0,300})</f>
        <v>0</v>
      </c>
      <c r="H52" s="64"/>
      <c r="I52" s="66"/>
    </row>
    <row r="53" spans="1:9" ht="15.75">
      <c r="A53" s="280"/>
      <c r="B53" s="281"/>
      <c r="C53" s="281"/>
      <c r="D53" s="281"/>
      <c r="E53" s="281"/>
      <c r="F53" s="281"/>
      <c r="G53" s="64"/>
      <c r="H53" s="64"/>
      <c r="I53" s="66"/>
    </row>
    <row r="54" spans="1:9" ht="15.75">
      <c r="A54" s="189" t="s">
        <v>118</v>
      </c>
      <c r="B54" s="118"/>
      <c r="C54" s="118"/>
      <c r="D54" s="118"/>
      <c r="E54" s="118"/>
      <c r="F54" s="118"/>
      <c r="G54" s="64">
        <v>340</v>
      </c>
      <c r="H54" s="64"/>
      <c r="I54" s="66"/>
    </row>
    <row r="55" spans="1:9" ht="15.75">
      <c r="A55" s="34" t="s">
        <v>27</v>
      </c>
      <c r="B55" s="12"/>
      <c r="C55" s="12"/>
      <c r="D55" s="12"/>
      <c r="E55" s="12"/>
      <c r="F55" s="3"/>
      <c r="G55" s="64">
        <v>800</v>
      </c>
      <c r="H55" s="14"/>
      <c r="I55" s="65"/>
    </row>
    <row r="56" spans="1:9" ht="15.75">
      <c r="A56" s="57" t="s">
        <v>28</v>
      </c>
      <c r="B56" s="16"/>
      <c r="C56" s="16"/>
      <c r="D56" s="16"/>
      <c r="E56" s="16"/>
      <c r="F56" s="164"/>
      <c r="G56" s="67">
        <f>SUM(G51:G55)</f>
        <v>1440</v>
      </c>
      <c r="H56" s="67"/>
      <c r="I56" s="68">
        <f>+G56</f>
        <v>1440</v>
      </c>
    </row>
    <row r="57" spans="1:9" ht="15.75">
      <c r="A57" s="56"/>
      <c r="B57" s="14"/>
      <c r="C57" s="14"/>
      <c r="D57" s="14"/>
      <c r="E57" s="14"/>
      <c r="F57" s="3"/>
      <c r="G57" s="14"/>
      <c r="H57" s="14"/>
      <c r="I57" s="65"/>
    </row>
    <row r="58" spans="1:9" ht="15.75">
      <c r="A58" s="112" t="s">
        <v>29</v>
      </c>
      <c r="B58" s="15"/>
      <c r="C58" s="15"/>
      <c r="D58" s="15"/>
      <c r="E58" s="15"/>
      <c r="F58" s="154"/>
      <c r="G58" s="59" t="s">
        <v>30</v>
      </c>
      <c r="H58" s="15"/>
      <c r="I58" s="61" t="s">
        <v>113</v>
      </c>
    </row>
    <row r="59" spans="1:9" ht="15.75">
      <c r="A59" s="56" t="s">
        <v>63</v>
      </c>
      <c r="B59" s="14"/>
      <c r="C59" s="14"/>
      <c r="D59" s="14"/>
      <c r="E59" s="14"/>
      <c r="F59" s="3"/>
      <c r="G59" s="219">
        <f>IF(A25=2,20,IF(A25=1,0))</f>
        <v>0</v>
      </c>
      <c r="H59" s="14"/>
      <c r="I59" s="70">
        <f>+G59*I56/100</f>
        <v>0</v>
      </c>
    </row>
    <row r="60" spans="1:9" ht="15.75">
      <c r="A60" s="56"/>
      <c r="B60" s="14"/>
      <c r="C60" s="14"/>
      <c r="D60" s="14"/>
      <c r="E60" s="14"/>
      <c r="F60" s="3"/>
      <c r="G60" s="219"/>
      <c r="H60" s="14"/>
      <c r="I60" s="65"/>
    </row>
    <row r="61" spans="1:9" ht="15.75">
      <c r="A61" s="56" t="s">
        <v>61</v>
      </c>
      <c r="B61" s="14"/>
      <c r="C61" s="14"/>
      <c r="D61" s="14"/>
      <c r="E61" s="14"/>
      <c r="F61" s="3"/>
      <c r="G61" s="71">
        <f>LOOKUP(G25,{0,1},{0,200})</f>
        <v>0</v>
      </c>
      <c r="H61" s="14"/>
      <c r="I61" s="70">
        <f>G61</f>
        <v>0</v>
      </c>
    </row>
    <row r="62" spans="1:9" ht="15.75">
      <c r="A62" s="56"/>
      <c r="B62" s="14"/>
      <c r="C62" s="14"/>
      <c r="D62" s="14"/>
      <c r="E62" s="14"/>
      <c r="F62" s="3"/>
      <c r="G62" s="219"/>
      <c r="H62" s="14"/>
      <c r="I62" s="65"/>
    </row>
    <row r="63" spans="1:9" ht="15.75">
      <c r="A63" s="56" t="s">
        <v>62</v>
      </c>
      <c r="B63" s="14"/>
      <c r="C63" s="14"/>
      <c r="D63" s="14"/>
      <c r="E63" s="14"/>
      <c r="F63" s="3"/>
      <c r="G63" s="219">
        <f>IF(A30&lt;5,0,IF(A30&gt;4,20))</f>
        <v>0</v>
      </c>
      <c r="H63" s="14"/>
      <c r="I63" s="70">
        <f>+G63*I56/100</f>
        <v>0</v>
      </c>
    </row>
    <row r="64" spans="1:9" ht="15.75">
      <c r="A64" s="56"/>
      <c r="B64" s="14"/>
      <c r="C64" s="14"/>
      <c r="D64" s="14"/>
      <c r="E64" s="14"/>
      <c r="F64" s="3"/>
      <c r="G64" s="219"/>
      <c r="H64" s="14"/>
      <c r="I64" s="65"/>
    </row>
    <row r="65" spans="1:9" ht="15.75">
      <c r="A65" s="56" t="s">
        <v>64</v>
      </c>
      <c r="B65" s="14"/>
      <c r="C65" s="14"/>
      <c r="D65" s="14"/>
      <c r="E65" s="14"/>
      <c r="F65" s="3"/>
      <c r="G65" s="219">
        <f>IF(G30&lt;6,0,IF(G30&gt;5,30))</f>
        <v>0</v>
      </c>
      <c r="H65" s="14"/>
      <c r="I65" s="70">
        <f>+G65*I56/100</f>
        <v>0</v>
      </c>
    </row>
    <row r="66" spans="1:9" ht="15.75">
      <c r="A66" s="56"/>
      <c r="B66" s="14"/>
      <c r="C66" s="14"/>
      <c r="D66" s="14"/>
      <c r="E66" s="14"/>
      <c r="F66" s="3"/>
      <c r="G66" s="219"/>
      <c r="H66" s="14"/>
      <c r="I66" s="65"/>
    </row>
    <row r="67" spans="1:9" ht="15.75">
      <c r="A67" s="56" t="s">
        <v>65</v>
      </c>
      <c r="B67" s="14"/>
      <c r="C67" s="14"/>
      <c r="D67" s="14"/>
      <c r="E67" s="14"/>
      <c r="F67" s="3"/>
      <c r="G67" s="219">
        <f>LOOKUP(A35,{1,2,3,4,5,6,7,8,9,10,11,12,13},{0,0,0,0,0,0,30,30,30,30,30,30,60})</f>
        <v>0</v>
      </c>
      <c r="H67" s="14"/>
      <c r="I67" s="70">
        <f>+G67*I56/100</f>
        <v>0</v>
      </c>
    </row>
    <row r="68" spans="1:9" ht="15.75">
      <c r="A68" s="56"/>
      <c r="B68" s="14"/>
      <c r="C68" s="14"/>
      <c r="D68" s="14"/>
      <c r="E68" s="14"/>
      <c r="F68" s="3"/>
      <c r="G68" s="219"/>
      <c r="H68" s="14"/>
      <c r="I68" s="65"/>
    </row>
    <row r="69" spans="1:9" ht="15.75">
      <c r="A69" s="56" t="s">
        <v>103</v>
      </c>
      <c r="B69" s="14"/>
      <c r="C69" s="14"/>
      <c r="D69" s="14"/>
      <c r="E69" s="14"/>
      <c r="F69" s="3"/>
      <c r="G69" s="219">
        <f>LOOKUP(G35,{1,2,3,4,5,6,7,8,9,10,11,12,13,14,15,16,17,18,19,20},{0,20,20,20,20,22,24,26,28,30,30,30,30,30,30,30,30,30,30,30})</f>
        <v>0</v>
      </c>
      <c r="H69" s="72"/>
      <c r="I69" s="70">
        <f>+G69*I56/100</f>
        <v>0</v>
      </c>
    </row>
    <row r="70" spans="1:9" ht="15.75">
      <c r="A70" s="56"/>
      <c r="B70" s="14"/>
      <c r="C70" s="14"/>
      <c r="D70" s="14"/>
      <c r="E70" s="14"/>
      <c r="F70" s="3"/>
      <c r="G70" s="219"/>
      <c r="H70" s="14"/>
      <c r="I70" s="70"/>
    </row>
    <row r="71" spans="1:9" ht="15.75">
      <c r="A71" s="56" t="s">
        <v>66</v>
      </c>
      <c r="B71" s="14"/>
      <c r="C71" s="14"/>
      <c r="D71" s="14"/>
      <c r="E71" s="14"/>
      <c r="F71" s="3"/>
      <c r="G71" s="71">
        <f>LOOKUP(A39,{0,1},{0,200})</f>
        <v>0</v>
      </c>
      <c r="H71" s="14"/>
      <c r="I71" s="70">
        <f>G71</f>
        <v>0</v>
      </c>
    </row>
    <row r="72" spans="1:9" ht="16.5" thickBot="1">
      <c r="A72" s="73"/>
      <c r="B72" s="41"/>
      <c r="C72" s="41"/>
      <c r="D72" s="41"/>
      <c r="E72" s="41"/>
      <c r="F72" s="165"/>
      <c r="G72" s="220"/>
      <c r="H72" s="41"/>
      <c r="I72" s="74"/>
    </row>
    <row r="73" spans="1:9" ht="16.5" thickBot="1">
      <c r="A73" s="69" t="s">
        <v>31</v>
      </c>
      <c r="B73" s="14"/>
      <c r="C73" s="14"/>
      <c r="D73" s="14"/>
      <c r="E73" s="14"/>
      <c r="F73" s="3"/>
      <c r="G73" s="75">
        <f>I56+I59+I61+I63+I65+I67+I69+I71</f>
        <v>1440</v>
      </c>
      <c r="H73" s="13" t="s">
        <v>32</v>
      </c>
      <c r="I73" s="77">
        <f>G73-(G73/3)</f>
        <v>960</v>
      </c>
    </row>
    <row r="74" spans="1:9" ht="16.5" thickBot="1">
      <c r="A74" s="21"/>
      <c r="B74" s="14"/>
      <c r="C74" s="14"/>
      <c r="D74" s="14"/>
      <c r="E74" s="14"/>
      <c r="F74" s="14"/>
      <c r="G74" s="75"/>
      <c r="H74" s="14"/>
      <c r="I74" s="78"/>
    </row>
    <row r="75" spans="1:9" ht="16.5" thickBot="1">
      <c r="A75" s="69" t="s">
        <v>33</v>
      </c>
      <c r="B75" s="3"/>
      <c r="C75" s="14"/>
      <c r="D75" s="14"/>
      <c r="E75" s="14"/>
      <c r="F75" s="14"/>
      <c r="G75" s="197"/>
      <c r="H75" s="14"/>
      <c r="I75" s="213"/>
    </row>
    <row r="76" spans="1:9" ht="15.75">
      <c r="A76" s="20" t="s">
        <v>149</v>
      </c>
      <c r="B76" s="3"/>
      <c r="C76" s="76"/>
      <c r="D76" s="76"/>
      <c r="E76" s="76"/>
      <c r="F76" s="76"/>
      <c r="G76" s="76"/>
      <c r="H76" s="76"/>
      <c r="I76" s="80"/>
    </row>
    <row r="77" spans="1:9" ht="9" customHeight="1" thickBot="1">
      <c r="A77" s="56"/>
      <c r="B77" s="3"/>
      <c r="C77" s="14"/>
      <c r="D77" s="14"/>
      <c r="E77" s="14"/>
      <c r="F77" s="14"/>
      <c r="G77" s="14"/>
      <c r="H77" s="14"/>
      <c r="I77" s="43"/>
    </row>
    <row r="78" spans="1:9" ht="16.5" thickBot="1">
      <c r="A78" s="69" t="s">
        <v>127</v>
      </c>
      <c r="B78" s="3"/>
      <c r="C78" s="14"/>
      <c r="D78" s="14"/>
      <c r="E78" s="14"/>
      <c r="F78" s="136">
        <v>0</v>
      </c>
      <c r="G78" s="14" t="s">
        <v>6</v>
      </c>
      <c r="H78" s="14"/>
      <c r="I78" s="79">
        <f>LOOKUP(F78,{0,1},{0,290})</f>
        <v>0</v>
      </c>
    </row>
    <row r="79" spans="1:9" ht="15.75" thickBot="1">
      <c r="A79" s="20" t="s">
        <v>147</v>
      </c>
      <c r="B79" s="3"/>
      <c r="C79" s="19"/>
      <c r="D79" s="19"/>
      <c r="E79" s="19"/>
      <c r="F79" s="19"/>
      <c r="G79" s="19"/>
      <c r="H79" s="19"/>
      <c r="I79" s="45"/>
    </row>
    <row r="80" spans="1:9" ht="16.5" thickBot="1">
      <c r="A80" s="69" t="s">
        <v>34</v>
      </c>
      <c r="B80" s="3"/>
      <c r="C80" s="76"/>
      <c r="D80" s="76"/>
      <c r="E80" s="76"/>
      <c r="F80" s="76"/>
      <c r="G80" s="76"/>
      <c r="H80" s="76"/>
      <c r="I80" s="81">
        <f>SUM(I73:I78)</f>
        <v>960</v>
      </c>
    </row>
    <row r="81" spans="1:9" ht="9" customHeight="1" thickBot="1">
      <c r="A81" s="69"/>
      <c r="B81" s="3"/>
      <c r="C81" s="76"/>
      <c r="D81" s="76"/>
      <c r="E81" s="76"/>
      <c r="F81" s="76"/>
      <c r="G81" s="76"/>
      <c r="H81" s="76"/>
      <c r="I81" s="82"/>
    </row>
    <row r="82" spans="1:9" ht="16.5" thickBot="1">
      <c r="A82" s="69" t="s">
        <v>35</v>
      </c>
      <c r="B82" s="3"/>
      <c r="C82" s="76"/>
      <c r="D82" s="76"/>
      <c r="E82" s="76"/>
      <c r="F82" s="76"/>
      <c r="G82" s="76"/>
      <c r="H82" s="76"/>
      <c r="I82" s="81">
        <f>I80*15/100</f>
        <v>144</v>
      </c>
    </row>
    <row r="83" spans="1:9" ht="9" customHeight="1" thickBot="1">
      <c r="A83" s="69"/>
      <c r="B83" s="3"/>
      <c r="C83" s="76"/>
      <c r="D83" s="76"/>
      <c r="E83" s="76"/>
      <c r="F83" s="76"/>
      <c r="G83" s="76"/>
      <c r="H83" s="76"/>
      <c r="I83" s="82"/>
    </row>
    <row r="84" spans="1:9" ht="16.5" thickBot="1">
      <c r="A84" s="69" t="s">
        <v>36</v>
      </c>
      <c r="B84" s="3"/>
      <c r="C84" s="76"/>
      <c r="D84" s="76"/>
      <c r="E84" s="76"/>
      <c r="F84" s="76"/>
      <c r="G84" s="76"/>
      <c r="H84" s="76"/>
      <c r="I84" s="81">
        <f>I80+I82</f>
        <v>1104</v>
      </c>
    </row>
    <row r="85" spans="1:9" ht="16.5" thickBot="1">
      <c r="A85" s="83" t="s">
        <v>37</v>
      </c>
      <c r="B85" s="165"/>
      <c r="C85" s="41"/>
      <c r="D85" s="41"/>
      <c r="E85" s="41"/>
      <c r="F85" s="41"/>
      <c r="G85" s="41"/>
      <c r="H85" s="41"/>
      <c r="I85" s="43"/>
    </row>
    <row r="86" spans="1:9" ht="16.5" thickBot="1">
      <c r="A86" s="83" t="s">
        <v>186</v>
      </c>
      <c r="B86" s="3"/>
      <c r="C86" s="14"/>
      <c r="D86" s="14"/>
      <c r="E86" s="14"/>
      <c r="F86" s="14"/>
      <c r="G86" s="14"/>
      <c r="H86" s="14"/>
      <c r="I86" s="214"/>
    </row>
    <row r="87" spans="1:9" ht="15">
      <c r="A87" s="311" t="s">
        <v>38</v>
      </c>
      <c r="B87" s="312"/>
      <c r="C87" s="312"/>
      <c r="D87" s="312"/>
      <c r="E87" s="312"/>
      <c r="F87" s="312"/>
      <c r="G87" s="312"/>
      <c r="H87" s="312"/>
      <c r="I87" s="313"/>
    </row>
    <row r="88" spans="1:9" ht="15">
      <c r="A88" s="119" t="s">
        <v>39</v>
      </c>
      <c r="B88" s="120"/>
      <c r="C88" s="120"/>
      <c r="D88" s="120"/>
      <c r="E88" s="120"/>
      <c r="F88" s="120"/>
      <c r="G88" s="120"/>
      <c r="H88" s="120"/>
      <c r="I88" s="121"/>
    </row>
    <row r="89" spans="1:9" ht="15">
      <c r="A89" s="122" t="s">
        <v>58</v>
      </c>
      <c r="B89" s="123"/>
      <c r="C89" s="123" t="s">
        <v>59</v>
      </c>
      <c r="D89" s="123"/>
      <c r="E89" s="123"/>
      <c r="F89" s="123"/>
      <c r="G89" s="123"/>
      <c r="H89" s="123"/>
      <c r="I89" s="124"/>
    </row>
    <row r="90" spans="1:9" ht="15">
      <c r="A90" s="122" t="s">
        <v>40</v>
      </c>
      <c r="B90" s="123"/>
      <c r="C90" s="123"/>
      <c r="D90" s="123"/>
      <c r="E90" s="123"/>
      <c r="F90" s="123"/>
      <c r="G90" s="123"/>
      <c r="H90" s="123"/>
      <c r="I90" s="124"/>
    </row>
    <row r="91" spans="1:9" ht="15">
      <c r="A91" s="122" t="s">
        <v>129</v>
      </c>
      <c r="B91" s="123"/>
      <c r="C91" s="123"/>
      <c r="D91" s="123"/>
      <c r="E91" s="123"/>
      <c r="F91" s="123"/>
      <c r="G91" s="123"/>
      <c r="H91" s="123"/>
      <c r="I91" s="124"/>
    </row>
    <row r="92" spans="1:9" ht="15">
      <c r="A92" s="46" t="s">
        <v>41</v>
      </c>
      <c r="B92" s="47"/>
      <c r="C92" s="47"/>
      <c r="D92" s="47"/>
      <c r="E92" s="47"/>
      <c r="F92" s="47"/>
      <c r="G92" s="47"/>
      <c r="H92" s="47"/>
      <c r="I92" s="48"/>
    </row>
    <row r="93" spans="1:9" ht="15">
      <c r="A93" s="122" t="s">
        <v>60</v>
      </c>
      <c r="B93" s="123"/>
      <c r="C93" s="123"/>
      <c r="D93" s="123"/>
      <c r="E93" s="123"/>
      <c r="F93" s="123"/>
      <c r="G93" s="123"/>
      <c r="H93" s="123"/>
      <c r="I93" s="124"/>
    </row>
    <row r="94" spans="1:9" ht="27.75" customHeight="1">
      <c r="A94" s="260" t="s">
        <v>128</v>
      </c>
      <c r="B94" s="261"/>
      <c r="C94" s="261"/>
      <c r="D94" s="261"/>
      <c r="E94" s="261"/>
      <c r="F94" s="261"/>
      <c r="G94" s="261"/>
      <c r="H94" s="261"/>
      <c r="I94" s="262"/>
    </row>
    <row r="95" spans="1:9" ht="27.75" customHeight="1">
      <c r="A95" s="263" t="s">
        <v>148</v>
      </c>
      <c r="B95" s="264"/>
      <c r="C95" s="264"/>
      <c r="D95" s="264"/>
      <c r="E95" s="264"/>
      <c r="F95" s="264"/>
      <c r="G95" s="264"/>
      <c r="H95" s="264"/>
      <c r="I95" s="265"/>
    </row>
    <row r="96" spans="1:9" ht="15">
      <c r="A96" s="125" t="s">
        <v>130</v>
      </c>
      <c r="B96" s="123"/>
      <c r="C96" s="123"/>
      <c r="D96" s="123"/>
      <c r="E96" s="123"/>
      <c r="F96" s="123"/>
      <c r="G96" s="123"/>
      <c r="H96" s="123"/>
      <c r="I96" s="124"/>
    </row>
    <row r="97" spans="1:9" ht="15.75" thickBot="1">
      <c r="A97" s="49" t="s">
        <v>102</v>
      </c>
      <c r="B97" s="50"/>
      <c r="C97" s="50"/>
      <c r="D97" s="50"/>
      <c r="E97" s="50"/>
      <c r="F97" s="50"/>
      <c r="G97" s="50"/>
      <c r="H97" s="50"/>
      <c r="I97" s="51"/>
    </row>
    <row r="98" spans="1:9" ht="21.75" customHeight="1">
      <c r="A98" s="8"/>
      <c r="B98" s="8"/>
      <c r="C98" s="8"/>
      <c r="D98" s="8"/>
      <c r="E98" s="8"/>
      <c r="F98" s="8"/>
      <c r="G98" s="8"/>
      <c r="H98" s="8"/>
      <c r="I98" s="8"/>
    </row>
    <row r="99" spans="1:9" ht="35.25" customHeight="1">
      <c r="A99" s="266" t="s">
        <v>0</v>
      </c>
      <c r="B99" s="266"/>
      <c r="C99" s="266"/>
      <c r="D99" s="266"/>
      <c r="E99" s="266"/>
      <c r="F99" s="266"/>
      <c r="G99" s="266"/>
      <c r="H99" s="266"/>
      <c r="I99" s="266"/>
    </row>
    <row r="100" spans="1:9" ht="22.5">
      <c r="A100" s="267" t="str">
        <f>A5</f>
        <v>IN COMPOSIZIONE MONOCRATICA</v>
      </c>
      <c r="B100" s="267"/>
      <c r="C100" s="267"/>
      <c r="D100" s="267"/>
      <c r="E100" s="267"/>
      <c r="F100" s="267"/>
      <c r="G100" s="267"/>
      <c r="H100" s="267"/>
      <c r="I100" s="267"/>
    </row>
    <row r="101" spans="1:9" ht="24.75" customHeight="1">
      <c r="A101" s="248" t="s">
        <v>107</v>
      </c>
      <c r="B101" s="248"/>
      <c r="C101" s="248"/>
      <c r="D101" s="248"/>
      <c r="E101" s="248"/>
      <c r="F101" s="249"/>
      <c r="G101" s="249"/>
      <c r="H101" s="249"/>
      <c r="I101" s="249"/>
    </row>
    <row r="102" spans="1:9" ht="16.5" thickBot="1">
      <c r="A102" s="166"/>
      <c r="B102" s="166"/>
      <c r="C102" s="166"/>
      <c r="D102" s="166"/>
      <c r="E102" s="166"/>
      <c r="F102" s="166"/>
      <c r="G102" s="166"/>
      <c r="H102" s="166"/>
      <c r="I102" s="166"/>
    </row>
    <row r="103" spans="1:9" ht="37.5" customHeight="1">
      <c r="A103" s="250" t="s">
        <v>108</v>
      </c>
      <c r="B103" s="251"/>
      <c r="C103" s="251"/>
      <c r="D103" s="251"/>
      <c r="E103" s="251"/>
      <c r="F103" s="251"/>
      <c r="G103" s="251"/>
      <c r="H103" s="251"/>
      <c r="I103" s="252"/>
    </row>
    <row r="104" spans="1:9" ht="24.75" customHeight="1" thickBot="1">
      <c r="A104" s="253"/>
      <c r="B104" s="254"/>
      <c r="C104" s="254"/>
      <c r="D104" s="254"/>
      <c r="E104" s="254"/>
      <c r="F104" s="254"/>
      <c r="G104" s="254"/>
      <c r="H104" s="254"/>
      <c r="I104" s="255"/>
    </row>
    <row r="105" spans="1:9" ht="15">
      <c r="A105" s="98"/>
      <c r="B105" s="98"/>
      <c r="C105" s="98"/>
      <c r="D105" s="98"/>
      <c r="E105" s="13"/>
      <c r="F105" s="13"/>
      <c r="G105" s="98"/>
      <c r="H105" s="98"/>
      <c r="I105" s="98"/>
    </row>
    <row r="106" spans="1:9" ht="30" customHeight="1">
      <c r="A106" s="23" t="s">
        <v>106</v>
      </c>
      <c r="B106" s="167"/>
      <c r="C106" s="84">
        <f>A12</f>
        <v>0</v>
      </c>
      <c r="D106" s="23" t="s">
        <v>22</v>
      </c>
      <c r="E106" s="85"/>
      <c r="F106" s="84">
        <f>A15</f>
        <v>0</v>
      </c>
      <c r="G106" s="23" t="s">
        <v>70</v>
      </c>
      <c r="H106" s="86">
        <f>B13</f>
        <v>0</v>
      </c>
      <c r="I106" s="23" t="s">
        <v>72</v>
      </c>
    </row>
    <row r="107" spans="1:9" ht="18.75">
      <c r="A107" s="93"/>
      <c r="B107" s="93"/>
      <c r="C107" s="87"/>
      <c r="D107" s="87"/>
      <c r="E107" s="87"/>
      <c r="F107" s="87"/>
      <c r="G107" s="87"/>
      <c r="H107" s="87"/>
      <c r="I107" s="87"/>
    </row>
    <row r="108" spans="1:9" ht="18.75">
      <c r="A108" s="23" t="s">
        <v>122</v>
      </c>
      <c r="B108" s="23">
        <f>E12</f>
        <v>0</v>
      </c>
      <c r="C108" s="93"/>
      <c r="D108" s="23"/>
      <c r="G108" s="23" t="s">
        <v>121</v>
      </c>
      <c r="H108" s="23">
        <f>I12</f>
        <v>0</v>
      </c>
      <c r="I108" s="22"/>
    </row>
    <row r="109" spans="1:9" ht="18.75">
      <c r="A109" s="23"/>
      <c r="B109" s="24">
        <f>E13</f>
        <v>0</v>
      </c>
      <c r="C109" s="93"/>
      <c r="D109" s="23"/>
      <c r="G109" s="23" t="s">
        <v>121</v>
      </c>
      <c r="H109" s="23">
        <f>I13</f>
        <v>0</v>
      </c>
      <c r="I109" s="22"/>
    </row>
    <row r="110" spans="1:9" ht="18.75">
      <c r="A110" s="23"/>
      <c r="B110" s="24">
        <f>E14</f>
        <v>0</v>
      </c>
      <c r="C110" s="93"/>
      <c r="D110" s="23"/>
      <c r="G110" s="23" t="s">
        <v>121</v>
      </c>
      <c r="H110" s="23">
        <f>I14</f>
        <v>0</v>
      </c>
      <c r="I110" s="22"/>
    </row>
    <row r="111" spans="1:9" ht="18.75">
      <c r="A111" s="23"/>
      <c r="B111" s="24">
        <f>E15</f>
        <v>0</v>
      </c>
      <c r="C111" s="93"/>
      <c r="D111" s="23"/>
      <c r="G111" s="23" t="s">
        <v>121</v>
      </c>
      <c r="H111" s="23">
        <f>I15</f>
        <v>0</v>
      </c>
      <c r="I111" s="22"/>
    </row>
    <row r="113" spans="1:9" ht="18.75">
      <c r="A113" s="23" t="s">
        <v>123</v>
      </c>
      <c r="C113" s="151"/>
      <c r="D113" s="23"/>
      <c r="E113" s="93"/>
      <c r="F113" s="88" t="s">
        <v>79</v>
      </c>
      <c r="G113" s="215"/>
      <c r="H113" s="23"/>
      <c r="I113" s="23"/>
    </row>
    <row r="115" spans="1:9" ht="18.75">
      <c r="A115" s="229" t="s">
        <v>73</v>
      </c>
      <c r="B115" s="229"/>
      <c r="C115" s="229"/>
      <c r="D115" s="229"/>
      <c r="E115" s="229"/>
      <c r="F115" s="229"/>
      <c r="G115" s="229"/>
      <c r="H115" s="229"/>
      <c r="I115" s="229"/>
    </row>
    <row r="116" spans="1:9" ht="18.75">
      <c r="A116" s="168"/>
      <c r="B116" s="168"/>
      <c r="C116" s="168"/>
      <c r="D116" s="168"/>
      <c r="E116" s="168"/>
      <c r="F116" s="168"/>
      <c r="G116" s="168"/>
      <c r="H116" s="168"/>
      <c r="I116" s="168"/>
    </row>
    <row r="117" spans="1:9" ht="40.5" customHeight="1">
      <c r="A117" s="111">
        <v>1</v>
      </c>
      <c r="B117" s="256" t="s">
        <v>74</v>
      </c>
      <c r="C117" s="256"/>
      <c r="D117" s="256"/>
      <c r="E117" s="256"/>
      <c r="F117" s="256"/>
      <c r="G117" s="256"/>
      <c r="H117" s="256"/>
      <c r="I117" s="256"/>
    </row>
    <row r="118" spans="1:9" ht="17.25" customHeight="1">
      <c r="A118" s="169" t="s">
        <v>76</v>
      </c>
      <c r="B118" s="192"/>
      <c r="C118" s="192"/>
      <c r="D118" s="192"/>
      <c r="E118" s="192"/>
      <c r="F118" s="192"/>
      <c r="G118" s="192"/>
      <c r="H118" s="192"/>
      <c r="I118" s="192"/>
    </row>
    <row r="119" spans="1:9" ht="54" customHeight="1">
      <c r="A119" s="111"/>
      <c r="B119" s="256" t="s">
        <v>75</v>
      </c>
      <c r="C119" s="256"/>
      <c r="D119" s="256"/>
      <c r="E119" s="256"/>
      <c r="F119" s="256"/>
      <c r="G119" s="256"/>
      <c r="H119" s="256"/>
      <c r="I119" s="256"/>
    </row>
    <row r="120" spans="1:9" ht="18.75">
      <c r="A120" s="169" t="s">
        <v>76</v>
      </c>
      <c r="B120" s="195"/>
      <c r="C120" s="195"/>
      <c r="D120" s="195"/>
      <c r="E120" s="195"/>
      <c r="F120" s="195"/>
      <c r="G120" s="195"/>
      <c r="H120" s="195"/>
      <c r="I120" s="195"/>
    </row>
    <row r="121" spans="1:9" ht="72" customHeight="1">
      <c r="A121" s="111"/>
      <c r="B121" s="244" t="s">
        <v>208</v>
      </c>
      <c r="C121" s="244"/>
      <c r="D121" s="244"/>
      <c r="E121" s="244"/>
      <c r="F121" s="244"/>
      <c r="G121" s="244"/>
      <c r="H121" s="244"/>
      <c r="I121" s="244"/>
    </row>
    <row r="122" spans="1:9" ht="18.75" customHeight="1">
      <c r="A122" s="247" t="s">
        <v>201</v>
      </c>
      <c r="B122" s="247"/>
      <c r="C122" s="247"/>
      <c r="D122" s="247"/>
      <c r="E122" s="247"/>
      <c r="F122" s="247"/>
      <c r="G122" s="247"/>
      <c r="H122" s="247"/>
      <c r="I122" s="247"/>
    </row>
    <row r="123" spans="1:9" ht="14.25" customHeight="1">
      <c r="A123" s="171"/>
      <c r="B123" s="89"/>
      <c r="C123" s="89"/>
      <c r="D123" s="89"/>
      <c r="E123" s="89"/>
      <c r="F123" s="90"/>
      <c r="G123" s="89"/>
      <c r="H123" s="171"/>
      <c r="I123" s="171"/>
    </row>
    <row r="124" spans="1:9" ht="18.75">
      <c r="A124" s="245" t="s">
        <v>42</v>
      </c>
      <c r="B124" s="245"/>
      <c r="C124" s="245"/>
      <c r="D124" s="245"/>
      <c r="E124" s="245"/>
      <c r="F124" s="245"/>
      <c r="G124" s="245"/>
      <c r="H124" s="245"/>
      <c r="I124" s="245"/>
    </row>
    <row r="125" spans="1:9" ht="14.25" customHeight="1">
      <c r="A125" s="193"/>
      <c r="B125" s="193"/>
      <c r="C125" s="193"/>
      <c r="D125" s="193"/>
      <c r="E125" s="193"/>
      <c r="F125" s="193"/>
      <c r="G125" s="193"/>
      <c r="H125" s="193"/>
      <c r="I125" s="193"/>
    </row>
    <row r="126" spans="1:9" ht="43.5" customHeight="1">
      <c r="A126" s="246" t="s">
        <v>207</v>
      </c>
      <c r="B126" s="246"/>
      <c r="C126" s="246"/>
      <c r="D126" s="246"/>
      <c r="E126" s="246"/>
      <c r="F126" s="246"/>
      <c r="G126" s="246"/>
      <c r="H126" s="246"/>
      <c r="I126" s="246"/>
    </row>
    <row r="127" spans="1:9" ht="29.25" customHeight="1">
      <c r="A127" s="24" t="s">
        <v>99</v>
      </c>
      <c r="B127" s="23"/>
      <c r="C127" s="23"/>
      <c r="D127" s="23"/>
      <c r="E127" s="23"/>
      <c r="F127" s="23"/>
      <c r="G127" s="23"/>
      <c r="H127" s="23"/>
      <c r="I127" s="23"/>
    </row>
    <row r="128" spans="1:9" ht="14.25" customHeight="1">
      <c r="A128" s="23"/>
      <c r="B128" s="23"/>
      <c r="C128" s="23"/>
      <c r="D128" s="23"/>
      <c r="E128" s="23"/>
      <c r="F128" s="23"/>
      <c r="G128" s="23"/>
      <c r="H128" s="23"/>
      <c r="I128" s="23"/>
    </row>
    <row r="129" spans="1:9" ht="18.75">
      <c r="A129" s="245" t="s">
        <v>43</v>
      </c>
      <c r="B129" s="245"/>
      <c r="C129" s="245"/>
      <c r="D129" s="245"/>
      <c r="E129" s="245"/>
      <c r="F129" s="245"/>
      <c r="G129" s="245"/>
      <c r="H129" s="245"/>
      <c r="I129" s="245"/>
    </row>
    <row r="130" spans="1:9" ht="14.25" customHeight="1">
      <c r="A130" s="200"/>
      <c r="B130" s="200"/>
      <c r="C130" s="200"/>
      <c r="D130" s="200"/>
      <c r="E130" s="200"/>
      <c r="F130" s="200"/>
      <c r="G130" s="200"/>
      <c r="H130" s="200"/>
      <c r="I130" s="200"/>
    </row>
    <row r="131" spans="1:9" ht="18.75">
      <c r="A131" s="23" t="s">
        <v>131</v>
      </c>
      <c r="B131" s="23"/>
      <c r="C131" s="23"/>
      <c r="D131" s="23"/>
      <c r="E131" s="23"/>
      <c r="F131" s="23"/>
      <c r="G131" s="23"/>
      <c r="H131" s="23"/>
      <c r="I131" s="23"/>
    </row>
    <row r="132" spans="1:9" ht="18.75">
      <c r="A132" s="241">
        <f>I84</f>
        <v>1104</v>
      </c>
      <c r="B132" s="241"/>
      <c r="C132" s="23" t="s">
        <v>44</v>
      </c>
      <c r="D132" s="126"/>
      <c r="F132" s="23"/>
      <c r="G132" s="23"/>
      <c r="H132" s="23"/>
      <c r="I132" s="23"/>
    </row>
    <row r="133" spans="1:9" ht="18.75">
      <c r="A133" s="23" t="s">
        <v>132</v>
      </c>
      <c r="B133" s="23"/>
      <c r="C133" s="241">
        <f>I86</f>
        <v>0</v>
      </c>
      <c r="D133" s="241"/>
      <c r="E133" s="23" t="s">
        <v>87</v>
      </c>
      <c r="F133" s="23"/>
      <c r="G133" s="23"/>
      <c r="H133" s="23"/>
      <c r="I133" s="23"/>
    </row>
    <row r="134" spans="1:9" ht="18.75">
      <c r="A134" s="23"/>
      <c r="B134" s="23"/>
      <c r="C134" s="91"/>
      <c r="D134" s="23"/>
      <c r="E134" s="23"/>
      <c r="F134" s="23"/>
      <c r="G134" s="23"/>
      <c r="H134" s="23"/>
      <c r="I134" s="23"/>
    </row>
    <row r="135" spans="1:9" ht="18.75">
      <c r="A135" s="23" t="s">
        <v>45</v>
      </c>
      <c r="B135" s="242"/>
      <c r="C135" s="242"/>
      <c r="D135" s="23"/>
      <c r="E135" s="23"/>
      <c r="F135" s="23"/>
      <c r="G135" s="23"/>
      <c r="H135" s="23"/>
      <c r="I135" s="23"/>
    </row>
    <row r="136" spans="1:9" ht="18.75">
      <c r="A136" s="23"/>
      <c r="B136" s="172"/>
      <c r="C136" s="172"/>
      <c r="D136" s="23"/>
      <c r="E136" s="23"/>
      <c r="F136" s="88" t="s">
        <v>133</v>
      </c>
      <c r="G136" s="24">
        <f>C113</f>
        <v>0</v>
      </c>
      <c r="H136" s="23"/>
      <c r="I136" s="23"/>
    </row>
    <row r="137" spans="1:9" ht="18.75">
      <c r="A137" s="23"/>
      <c r="B137" s="23"/>
      <c r="C137" s="23"/>
      <c r="D137" s="23"/>
      <c r="E137" s="93"/>
      <c r="F137" s="93"/>
      <c r="H137" s="23"/>
      <c r="I137" s="23"/>
    </row>
    <row r="138" spans="1:9" ht="32.25" customHeight="1">
      <c r="A138" s="25" t="s">
        <v>46</v>
      </c>
      <c r="B138" s="18"/>
      <c r="C138" s="18"/>
      <c r="D138" s="18"/>
      <c r="E138" s="18"/>
      <c r="F138" s="18"/>
      <c r="G138" s="18"/>
      <c r="H138" s="18"/>
      <c r="I138" s="18"/>
    </row>
    <row r="139" spans="1:9" ht="15.75">
      <c r="A139" s="183" t="s">
        <v>189</v>
      </c>
      <c r="B139" s="14" t="s">
        <v>188</v>
      </c>
      <c r="C139" s="22"/>
      <c r="D139" s="22"/>
      <c r="E139" s="22"/>
      <c r="F139" s="22"/>
      <c r="G139" s="22"/>
      <c r="H139" s="18"/>
      <c r="I139" s="18"/>
    </row>
    <row r="140" spans="1:9" ht="15.75">
      <c r="A140" s="183" t="s">
        <v>189</v>
      </c>
      <c r="B140" s="14" t="s">
        <v>190</v>
      </c>
      <c r="C140" s="22"/>
      <c r="D140" s="22"/>
      <c r="E140" s="22"/>
      <c r="F140" s="22"/>
      <c r="G140" s="22"/>
      <c r="H140" s="18"/>
      <c r="I140" s="18"/>
    </row>
    <row r="141" spans="1:9" ht="15.75">
      <c r="A141" s="183" t="s">
        <v>189</v>
      </c>
      <c r="B141" s="14" t="s">
        <v>191</v>
      </c>
      <c r="C141" s="22"/>
      <c r="D141" s="22"/>
      <c r="E141" s="22"/>
      <c r="F141" s="22"/>
      <c r="G141" s="22"/>
      <c r="H141" s="18"/>
      <c r="I141" s="18"/>
    </row>
    <row r="142" spans="1:9" ht="15.75">
      <c r="A142" s="183" t="s">
        <v>189</v>
      </c>
      <c r="B142" s="14" t="s">
        <v>192</v>
      </c>
      <c r="C142" s="22"/>
      <c r="D142" s="22"/>
      <c r="E142" s="22"/>
      <c r="F142" s="22"/>
      <c r="G142" s="22"/>
      <c r="H142" s="18"/>
      <c r="I142" s="18"/>
    </row>
    <row r="143" spans="1:9" ht="15.75">
      <c r="A143" s="183" t="s">
        <v>189</v>
      </c>
      <c r="B143" s="14" t="s">
        <v>193</v>
      </c>
      <c r="C143" s="22"/>
      <c r="D143" s="22"/>
      <c r="E143" s="22"/>
      <c r="F143" s="22"/>
      <c r="G143" s="22"/>
      <c r="H143" s="18"/>
      <c r="I143" s="18"/>
    </row>
    <row r="144" spans="1:9" ht="15.75">
      <c r="A144" s="183" t="s">
        <v>189</v>
      </c>
      <c r="B144" s="14" t="s">
        <v>194</v>
      </c>
      <c r="C144" s="22"/>
      <c r="D144" s="22"/>
      <c r="E144" s="22"/>
      <c r="F144" s="22"/>
      <c r="G144" s="22"/>
      <c r="H144" s="18"/>
      <c r="I144" s="18"/>
    </row>
    <row r="145" spans="1:9" ht="15.75">
      <c r="A145" s="183" t="s">
        <v>189</v>
      </c>
      <c r="B145" s="14" t="s">
        <v>195</v>
      </c>
      <c r="C145" s="22"/>
      <c r="D145" s="22"/>
      <c r="E145" s="22"/>
      <c r="F145" s="22"/>
      <c r="G145" s="22"/>
      <c r="H145" s="18"/>
      <c r="I145" s="18"/>
    </row>
    <row r="146" spans="1:9" ht="15.75">
      <c r="A146" s="183" t="s">
        <v>189</v>
      </c>
      <c r="B146" s="14" t="s">
        <v>196</v>
      </c>
      <c r="C146" s="22"/>
      <c r="D146" s="22"/>
      <c r="E146" s="22"/>
      <c r="F146" s="22"/>
      <c r="G146" s="22"/>
      <c r="H146" s="18"/>
      <c r="I146" s="18"/>
    </row>
    <row r="147" spans="1:9" ht="15.75">
      <c r="A147" s="183" t="s">
        <v>189</v>
      </c>
      <c r="B147" s="14" t="s">
        <v>197</v>
      </c>
      <c r="C147" s="22"/>
      <c r="D147" s="22"/>
      <c r="E147" s="22"/>
      <c r="F147" s="22"/>
      <c r="G147" s="22"/>
      <c r="H147" s="18"/>
      <c r="I147" s="18"/>
    </row>
    <row r="148" spans="1:9" ht="15.75">
      <c r="A148" s="183" t="s">
        <v>189</v>
      </c>
      <c r="B148" s="14" t="s">
        <v>198</v>
      </c>
      <c r="C148" s="22"/>
      <c r="D148" s="22"/>
      <c r="E148" s="22"/>
      <c r="F148" s="22"/>
      <c r="G148" s="22"/>
      <c r="H148" s="18"/>
      <c r="I148" s="18"/>
    </row>
    <row r="149" spans="1:9" ht="15.75">
      <c r="A149" s="14"/>
      <c r="B149" s="22"/>
      <c r="C149" s="22"/>
      <c r="D149" s="22"/>
      <c r="E149" s="22"/>
      <c r="F149" s="22"/>
      <c r="G149" s="22"/>
      <c r="H149" s="18"/>
      <c r="I149" s="18"/>
    </row>
    <row r="150" spans="1:9" ht="15">
      <c r="A150" s="13"/>
      <c r="B150" s="18"/>
      <c r="C150" s="18"/>
      <c r="D150" s="18"/>
      <c r="E150" s="18"/>
      <c r="F150" s="18"/>
      <c r="G150" s="18"/>
      <c r="H150" s="18"/>
      <c r="I150" s="18"/>
    </row>
    <row r="151" spans="1:9" ht="18.75">
      <c r="A151" s="92" t="s">
        <v>47</v>
      </c>
      <c r="B151" s="23"/>
      <c r="C151" s="23"/>
      <c r="D151" s="23"/>
      <c r="E151" s="23"/>
      <c r="F151" s="23"/>
      <c r="G151" s="23"/>
      <c r="H151" s="23"/>
      <c r="I151" s="23"/>
    </row>
    <row r="152" spans="1:9" ht="18.75">
      <c r="A152" s="93" t="s">
        <v>48</v>
      </c>
      <c r="B152" s="94">
        <f>C113</f>
        <v>0</v>
      </c>
      <c r="C152" s="93"/>
      <c r="D152" s="93"/>
      <c r="E152" s="93"/>
      <c r="F152" s="23"/>
      <c r="G152" s="23" t="s">
        <v>49</v>
      </c>
      <c r="H152" s="151"/>
      <c r="I152" s="23"/>
    </row>
    <row r="153" spans="1:9" ht="18.75">
      <c r="A153" s="23"/>
      <c r="B153" s="23"/>
      <c r="C153" s="23"/>
      <c r="D153" s="23"/>
      <c r="E153" s="23"/>
      <c r="F153" s="23"/>
      <c r="G153" s="23"/>
      <c r="H153" s="206"/>
      <c r="I153" s="23"/>
    </row>
    <row r="154" spans="1:9" ht="18.75">
      <c r="A154" s="23" t="s">
        <v>50</v>
      </c>
      <c r="B154" s="184"/>
      <c r="C154" s="23"/>
      <c r="D154" s="23"/>
      <c r="E154" s="23"/>
      <c r="F154" s="23"/>
      <c r="G154" s="23" t="s">
        <v>206</v>
      </c>
      <c r="H154" s="184"/>
      <c r="I154" s="23"/>
    </row>
    <row r="155" spans="1:9" ht="18.75">
      <c r="A155" s="23"/>
      <c r="B155" s="206"/>
      <c r="C155" s="23"/>
      <c r="D155" s="23"/>
      <c r="E155" s="23"/>
      <c r="F155" s="23"/>
      <c r="H155" s="1"/>
      <c r="I155" s="23"/>
    </row>
    <row r="156" spans="1:9" ht="18.75">
      <c r="A156" s="23" t="s">
        <v>210</v>
      </c>
      <c r="B156" s="184"/>
      <c r="C156" s="152"/>
      <c r="D156" s="152"/>
      <c r="E156" s="152"/>
      <c r="F156" s="152"/>
      <c r="G156" s="23" t="s">
        <v>109</v>
      </c>
      <c r="H156" s="184"/>
      <c r="I156" s="94"/>
    </row>
    <row r="157" spans="1:9" ht="18.75">
      <c r="A157" s="93"/>
      <c r="B157" s="206"/>
      <c r="C157" s="23"/>
      <c r="D157" s="23"/>
      <c r="E157" s="23"/>
      <c r="F157" s="23"/>
      <c r="G157" s="23"/>
      <c r="H157" s="206"/>
      <c r="I157" s="23"/>
    </row>
    <row r="158" spans="1:9" ht="18.75">
      <c r="A158" s="23" t="s">
        <v>205</v>
      </c>
      <c r="B158" s="151"/>
      <c r="C158" s="23"/>
      <c r="D158" s="23"/>
      <c r="E158" s="23"/>
      <c r="F158" s="23"/>
      <c r="G158" s="23" t="s">
        <v>51</v>
      </c>
      <c r="H158" s="184"/>
      <c r="I158" s="23"/>
    </row>
    <row r="159" spans="1:9" ht="15">
      <c r="A159" s="18"/>
      <c r="B159" s="18"/>
      <c r="C159" s="18"/>
      <c r="D159" s="18"/>
      <c r="E159" s="18"/>
      <c r="F159" s="18"/>
      <c r="G159" s="18"/>
      <c r="H159" s="18"/>
      <c r="I159" s="18"/>
    </row>
    <row r="160" spans="1:9" ht="15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8.75">
      <c r="A161" s="194" t="s">
        <v>52</v>
      </c>
      <c r="B161" s="194">
        <f>A12</f>
        <v>0</v>
      </c>
      <c r="C161" s="103" t="s">
        <v>22</v>
      </c>
      <c r="D161" s="93"/>
      <c r="E161" s="93"/>
      <c r="F161" s="173"/>
      <c r="G161" s="194" t="s">
        <v>52</v>
      </c>
      <c r="H161" s="194">
        <f>A15</f>
        <v>0</v>
      </c>
      <c r="I161" s="103" t="s">
        <v>53</v>
      </c>
    </row>
    <row r="162" spans="1:9" ht="18.75">
      <c r="A162" s="93"/>
      <c r="B162" s="93"/>
      <c r="C162" s="93"/>
      <c r="D162" s="93"/>
      <c r="E162" s="93"/>
      <c r="F162" s="173"/>
      <c r="G162" s="194" t="s">
        <v>52</v>
      </c>
      <c r="H162" s="194">
        <f>H106</f>
        <v>0</v>
      </c>
      <c r="I162" s="104" t="s">
        <v>77</v>
      </c>
    </row>
    <row r="163" spans="1:9" ht="18.75">
      <c r="A163" s="93"/>
      <c r="B163" s="93"/>
      <c r="C163" s="93"/>
      <c r="D163" s="93"/>
      <c r="E163" s="93"/>
      <c r="F163" s="93"/>
      <c r="G163" s="93"/>
      <c r="H163" s="93"/>
      <c r="I163" s="93"/>
    </row>
    <row r="164" spans="1:9" ht="20.25">
      <c r="A164" s="243" t="s">
        <v>0</v>
      </c>
      <c r="B164" s="243"/>
      <c r="C164" s="243"/>
      <c r="D164" s="243"/>
      <c r="E164" s="243"/>
      <c r="F164" s="243"/>
      <c r="G164" s="243"/>
      <c r="H164" s="243"/>
      <c r="I164" s="243"/>
    </row>
    <row r="165" spans="1:9" ht="20.25">
      <c r="A165" s="243" t="str">
        <f>A5</f>
        <v>IN COMPOSIZIONE MONOCRATICA</v>
      </c>
      <c r="B165" s="243"/>
      <c r="C165" s="243"/>
      <c r="D165" s="243"/>
      <c r="E165" s="243"/>
      <c r="F165" s="243"/>
      <c r="G165" s="243"/>
      <c r="H165" s="243"/>
      <c r="I165" s="243"/>
    </row>
    <row r="166" spans="1:9" ht="20.25">
      <c r="A166" s="222"/>
      <c r="B166" s="222"/>
      <c r="C166" s="222"/>
      <c r="D166" s="222"/>
      <c r="E166" s="222"/>
      <c r="F166" s="222"/>
      <c r="G166" s="222"/>
      <c r="H166" s="222"/>
      <c r="I166" s="222"/>
    </row>
    <row r="167" spans="1:9" ht="27.75" customHeight="1">
      <c r="A167" s="243" t="s">
        <v>54</v>
      </c>
      <c r="B167" s="243"/>
      <c r="C167" s="243"/>
      <c r="D167" s="243"/>
      <c r="E167" s="243"/>
      <c r="F167" s="243"/>
      <c r="G167" s="243"/>
      <c r="H167" s="243"/>
      <c r="I167" s="243"/>
    </row>
    <row r="168" spans="1:9" ht="27.75" customHeight="1">
      <c r="A168" s="222"/>
      <c r="B168" s="222"/>
      <c r="C168" s="222"/>
      <c r="D168" s="222"/>
      <c r="E168" s="222"/>
      <c r="F168" s="222"/>
      <c r="G168" s="222"/>
      <c r="H168" s="222"/>
      <c r="I168" s="222"/>
    </row>
    <row r="169" spans="1:9" ht="15">
      <c r="A169" s="13"/>
      <c r="B169" s="13"/>
      <c r="C169" s="13"/>
      <c r="D169" s="13"/>
      <c r="E169" s="13"/>
      <c r="F169" s="13"/>
      <c r="G169" s="13"/>
      <c r="H169" s="13"/>
      <c r="I169" s="13"/>
    </row>
    <row r="170" spans="1:9" ht="18.75">
      <c r="A170" s="93" t="s">
        <v>78</v>
      </c>
      <c r="B170" s="105">
        <f>F101</f>
        <v>0</v>
      </c>
      <c r="C170" s="93"/>
      <c r="D170" s="93"/>
      <c r="E170" s="93"/>
      <c r="F170" s="93"/>
      <c r="G170" s="93"/>
      <c r="H170" s="93"/>
      <c r="I170" s="93"/>
    </row>
    <row r="171" spans="1:9" ht="18.75">
      <c r="A171" s="93" t="s">
        <v>124</v>
      </c>
      <c r="B171" s="93"/>
      <c r="C171" s="93"/>
      <c r="D171" s="93"/>
      <c r="E171" s="93"/>
      <c r="F171" s="93"/>
      <c r="H171" s="117">
        <f>C113</f>
        <v>0</v>
      </c>
      <c r="I171" s="93"/>
    </row>
    <row r="172" spans="1:9" ht="18.75">
      <c r="A172" s="93"/>
      <c r="B172" s="93"/>
      <c r="C172" s="93"/>
      <c r="D172" s="93"/>
      <c r="E172" s="93"/>
      <c r="F172" s="93"/>
      <c r="G172" s="93"/>
      <c r="H172" s="93"/>
      <c r="I172" s="93"/>
    </row>
    <row r="173" spans="1:8" ht="18.75">
      <c r="A173" s="93" t="s">
        <v>114</v>
      </c>
      <c r="B173" s="93"/>
      <c r="C173" s="106">
        <f>E12</f>
        <v>0</v>
      </c>
      <c r="D173" s="107"/>
      <c r="E173" s="107"/>
      <c r="F173" s="154"/>
      <c r="G173" s="24">
        <f>G48</f>
        <v>0</v>
      </c>
      <c r="H173" s="23" t="s">
        <v>3</v>
      </c>
    </row>
    <row r="174" spans="1:8" ht="18.75">
      <c r="A174" s="93"/>
      <c r="B174" s="93"/>
      <c r="C174" s="223"/>
      <c r="D174" s="93"/>
      <c r="E174" s="93"/>
      <c r="F174" s="3"/>
      <c r="G174" s="24"/>
      <c r="H174" s="23"/>
    </row>
    <row r="175" spans="1:9" ht="24.75" customHeight="1">
      <c r="A175" s="229" t="s">
        <v>82</v>
      </c>
      <c r="B175" s="229"/>
      <c r="C175" s="229"/>
      <c r="D175" s="229"/>
      <c r="E175" s="229"/>
      <c r="F175" s="229"/>
      <c r="G175" s="229"/>
      <c r="H175" s="229"/>
      <c r="I175" s="229"/>
    </row>
    <row r="176" spans="1:9" ht="18" customHeight="1">
      <c r="A176" s="234" t="s">
        <v>81</v>
      </c>
      <c r="B176" s="234"/>
      <c r="C176" s="196"/>
      <c r="D176" s="196"/>
      <c r="E176" s="196"/>
      <c r="F176" s="196"/>
      <c r="G176" s="196"/>
      <c r="H176" s="196"/>
      <c r="I176" s="196"/>
    </row>
    <row r="177" spans="1:9" ht="75" customHeight="1">
      <c r="A177" s="235" t="str">
        <f>IF(A117=1,B117,IF(A119=1,B119,IF(A121=1,B121)))</f>
        <v>difensore di imputato/indagato ammesso al Patrocinio a spese dello Stato con provvedimento emesso da questo Ufficio in data ______________ (ipotesi ex art. 82 D.P.R. 115/2002)</v>
      </c>
      <c r="B177" s="235"/>
      <c r="C177" s="235"/>
      <c r="D177" s="235"/>
      <c r="E177" s="235"/>
      <c r="F177" s="235"/>
      <c r="G177" s="235"/>
      <c r="H177" s="235"/>
      <c r="I177" s="235"/>
    </row>
    <row r="178" spans="1:9" ht="24.75" customHeight="1">
      <c r="A178" s="229" t="s">
        <v>80</v>
      </c>
      <c r="B178" s="229"/>
      <c r="C178" s="229"/>
      <c r="D178" s="229"/>
      <c r="E178" s="229"/>
      <c r="F178" s="229"/>
      <c r="G178" s="229"/>
      <c r="H178" s="229"/>
      <c r="I178" s="229"/>
    </row>
    <row r="179" spans="1:9" ht="66" customHeight="1">
      <c r="A179" s="232" t="s">
        <v>83</v>
      </c>
      <c r="B179" s="232"/>
      <c r="C179" s="232"/>
      <c r="D179" s="232"/>
      <c r="E179" s="232"/>
      <c r="F179" s="232"/>
      <c r="G179" s="232"/>
      <c r="H179" s="232"/>
      <c r="I179" s="232"/>
    </row>
    <row r="180" spans="1:9" ht="68.25" customHeight="1">
      <c r="A180" s="232" t="s">
        <v>209</v>
      </c>
      <c r="B180" s="232"/>
      <c r="C180" s="232"/>
      <c r="D180" s="232"/>
      <c r="E180" s="232"/>
      <c r="F180" s="232"/>
      <c r="G180" s="232"/>
      <c r="H180" s="232"/>
      <c r="I180" s="232"/>
    </row>
    <row r="181" spans="1:9" ht="36" customHeight="1">
      <c r="A181" s="232" t="s">
        <v>85</v>
      </c>
      <c r="B181" s="232"/>
      <c r="C181" s="232"/>
      <c r="D181" s="232"/>
      <c r="E181" s="232"/>
      <c r="F181" s="232"/>
      <c r="G181" s="232"/>
      <c r="H181" s="232"/>
      <c r="I181" s="232"/>
    </row>
    <row r="182" spans="1:9" ht="20.25" customHeight="1">
      <c r="A182" s="232" t="s">
        <v>84</v>
      </c>
      <c r="B182" s="232"/>
      <c r="C182" s="232"/>
      <c r="D182" s="232"/>
      <c r="E182" s="232"/>
      <c r="F182" s="232"/>
      <c r="G182" s="232"/>
      <c r="H182" s="232"/>
      <c r="I182" s="232"/>
    </row>
    <row r="183" spans="1:9" ht="22.5" customHeight="1">
      <c r="A183" s="229" t="s">
        <v>86</v>
      </c>
      <c r="B183" s="229"/>
      <c r="C183" s="229"/>
      <c r="D183" s="229"/>
      <c r="E183" s="229"/>
      <c r="F183" s="229"/>
      <c r="G183" s="229"/>
      <c r="H183" s="229"/>
      <c r="I183" s="229"/>
    </row>
    <row r="184" spans="1:9" ht="25.5" customHeight="1">
      <c r="A184" s="93" t="s">
        <v>125</v>
      </c>
      <c r="B184" s="167"/>
      <c r="D184" s="93">
        <f>C113</f>
        <v>0</v>
      </c>
      <c r="E184" s="93"/>
      <c r="F184" s="93"/>
      <c r="G184" s="239" t="s">
        <v>199</v>
      </c>
      <c r="H184" s="239"/>
      <c r="I184" s="199">
        <f>I84</f>
        <v>1104</v>
      </c>
    </row>
    <row r="185" spans="1:9" ht="18.75">
      <c r="A185" s="127" t="s">
        <v>134</v>
      </c>
      <c r="B185" s="93"/>
      <c r="C185" s="93"/>
      <c r="D185" s="93"/>
      <c r="E185" s="93"/>
      <c r="F185" s="93"/>
      <c r="G185" s="186"/>
      <c r="I185" s="93"/>
    </row>
    <row r="186" spans="1:9" ht="18.75">
      <c r="A186" s="93" t="s">
        <v>200</v>
      </c>
      <c r="B186" s="93"/>
      <c r="C186" s="240">
        <f>I86</f>
        <v>0</v>
      </c>
      <c r="D186" s="240"/>
      <c r="E186" s="127" t="s">
        <v>135</v>
      </c>
      <c r="F186" s="93"/>
      <c r="G186" s="186"/>
      <c r="I186" s="93"/>
    </row>
    <row r="187" spans="1:9" ht="18.75">
      <c r="A187" s="93"/>
      <c r="B187" s="93"/>
      <c r="C187" s="93"/>
      <c r="D187" s="93"/>
      <c r="E187" s="167"/>
      <c r="F187" s="93"/>
      <c r="G187" s="93"/>
      <c r="H187" s="93"/>
      <c r="I187" s="93"/>
    </row>
    <row r="188" spans="1:9" ht="21" customHeight="1">
      <c r="A188" s="233" t="s">
        <v>115</v>
      </c>
      <c r="B188" s="233"/>
      <c r="C188" s="233"/>
      <c r="D188" s="233"/>
      <c r="E188" s="233"/>
      <c r="F188" s="233"/>
      <c r="G188" s="233"/>
      <c r="H188" s="233"/>
      <c r="I188" s="233"/>
    </row>
    <row r="189" spans="1:9" ht="42" customHeight="1">
      <c r="A189" s="233" t="s">
        <v>88</v>
      </c>
      <c r="B189" s="233"/>
      <c r="C189" s="233"/>
      <c r="D189" s="233"/>
      <c r="E189" s="233"/>
      <c r="F189" s="233"/>
      <c r="G189" s="233"/>
      <c r="H189" s="233"/>
      <c r="I189" s="233"/>
    </row>
    <row r="190" spans="1:9" ht="39.75" customHeight="1">
      <c r="A190" s="233" t="s">
        <v>89</v>
      </c>
      <c r="B190" s="233"/>
      <c r="C190" s="233"/>
      <c r="D190" s="233"/>
      <c r="E190" s="233"/>
      <c r="F190" s="233"/>
      <c r="G190" s="233"/>
      <c r="H190" s="233"/>
      <c r="I190" s="233"/>
    </row>
    <row r="191" spans="1:9" ht="24.75" customHeight="1">
      <c r="A191" s="93" t="s">
        <v>55</v>
      </c>
      <c r="B191" s="93"/>
      <c r="C191" s="93"/>
      <c r="D191" s="93"/>
      <c r="E191" s="93"/>
      <c r="F191" s="93"/>
      <c r="G191" s="93"/>
      <c r="H191" s="93"/>
      <c r="I191" s="93"/>
    </row>
    <row r="192" spans="1:9" ht="18.75">
      <c r="A192" s="93"/>
      <c r="B192" s="93"/>
      <c r="C192" s="93"/>
      <c r="D192" s="93"/>
      <c r="E192" s="93"/>
      <c r="F192" s="167"/>
      <c r="G192" s="167"/>
      <c r="H192" s="93" t="s">
        <v>56</v>
      </c>
      <c r="I192" s="93"/>
    </row>
    <row r="193" spans="1:9" ht="17.25" customHeight="1">
      <c r="A193" s="167"/>
      <c r="B193" s="167"/>
      <c r="C193" s="167"/>
      <c r="D193" s="167"/>
      <c r="E193" s="93"/>
      <c r="F193" s="167"/>
      <c r="G193" s="93"/>
      <c r="H193" s="93"/>
      <c r="I193" s="93"/>
    </row>
    <row r="194" spans="1:9" ht="18.75">
      <c r="A194" s="93" t="s">
        <v>112</v>
      </c>
      <c r="B194" s="93"/>
      <c r="C194" s="93"/>
      <c r="D194" s="93"/>
      <c r="E194" s="93"/>
      <c r="F194" s="93"/>
      <c r="G194" s="93"/>
      <c r="H194" s="93"/>
      <c r="I194" s="93"/>
    </row>
    <row r="195" spans="1:9" ht="18.75">
      <c r="A195" s="93" t="s">
        <v>76</v>
      </c>
      <c r="B195" s="93"/>
      <c r="C195" s="93"/>
      <c r="D195" s="93"/>
      <c r="E195" s="93"/>
      <c r="F195" s="93"/>
      <c r="G195" s="93"/>
      <c r="H195" s="93"/>
      <c r="I195" s="93"/>
    </row>
    <row r="196" spans="1:9" ht="18.75">
      <c r="A196" s="93" t="s">
        <v>90</v>
      </c>
      <c r="B196" s="93"/>
      <c r="C196" s="93"/>
      <c r="D196" s="93"/>
      <c r="E196" s="93"/>
      <c r="F196" s="93"/>
      <c r="G196" s="93"/>
      <c r="H196" s="93"/>
      <c r="I196" s="93"/>
    </row>
    <row r="197" spans="1:9" ht="18.75">
      <c r="A197" s="108"/>
      <c r="B197" s="108"/>
      <c r="C197" s="108"/>
      <c r="D197" s="108"/>
      <c r="E197" s="108"/>
      <c r="F197" s="108"/>
      <c r="G197" s="167"/>
      <c r="H197" s="104" t="s">
        <v>57</v>
      </c>
      <c r="I197" s="108"/>
    </row>
    <row r="198" spans="1:9" ht="44.25" customHeight="1">
      <c r="A198" s="10"/>
      <c r="B198" s="9"/>
      <c r="C198" s="9"/>
      <c r="D198" s="9"/>
      <c r="E198" s="9"/>
      <c r="F198" s="9"/>
      <c r="G198" s="17"/>
      <c r="H198" s="17"/>
      <c r="I198" s="9"/>
    </row>
    <row r="199" spans="1:9" ht="23.25" customHeight="1">
      <c r="A199" s="236" t="s">
        <v>91</v>
      </c>
      <c r="B199" s="237"/>
      <c r="C199" s="237"/>
      <c r="D199" s="237"/>
      <c r="E199" s="237"/>
      <c r="F199" s="237"/>
      <c r="G199" s="237"/>
      <c r="H199" s="237"/>
      <c r="I199" s="238"/>
    </row>
    <row r="200" spans="1:9" ht="18.75">
      <c r="A200" s="109" t="s">
        <v>92</v>
      </c>
      <c r="B200" s="93"/>
      <c r="C200" s="93"/>
      <c r="D200" s="93"/>
      <c r="E200" s="93"/>
      <c r="F200" s="93"/>
      <c r="G200" s="93"/>
      <c r="H200" s="93"/>
      <c r="I200" s="110"/>
    </row>
    <row r="201" spans="1:9" ht="19.5" customHeight="1">
      <c r="A201" s="175" t="s">
        <v>110</v>
      </c>
      <c r="B201" s="93"/>
      <c r="C201" s="93"/>
      <c r="D201" s="93"/>
      <c r="E201" s="93"/>
      <c r="F201" s="93"/>
      <c r="G201" s="93"/>
      <c r="H201" s="93"/>
      <c r="I201" s="110"/>
    </row>
    <row r="202" spans="1:9" ht="23.25" customHeight="1">
      <c r="A202" s="175" t="s">
        <v>111</v>
      </c>
      <c r="B202" s="93"/>
      <c r="C202" s="93"/>
      <c r="D202" s="93"/>
      <c r="E202" s="93"/>
      <c r="F202" s="93"/>
      <c r="G202" s="93"/>
      <c r="H202" s="93"/>
      <c r="I202" s="110"/>
    </row>
    <row r="203" spans="1:9" ht="18.75">
      <c r="A203" s="225" t="s">
        <v>93</v>
      </c>
      <c r="B203" s="226"/>
      <c r="C203" s="226"/>
      <c r="D203" s="226"/>
      <c r="E203" s="226"/>
      <c r="F203" s="226"/>
      <c r="G203" s="226"/>
      <c r="H203" s="226"/>
      <c r="I203" s="227"/>
    </row>
    <row r="204" spans="1:9" ht="18.75">
      <c r="A204" s="228" t="s">
        <v>42</v>
      </c>
      <c r="B204" s="229"/>
      <c r="C204" s="229"/>
      <c r="D204" s="229"/>
      <c r="E204" s="229"/>
      <c r="F204" s="229"/>
      <c r="G204" s="229"/>
      <c r="H204" s="229"/>
      <c r="I204" s="230"/>
    </row>
    <row r="205" spans="1:9" ht="18.75">
      <c r="A205" s="109" t="s">
        <v>98</v>
      </c>
      <c r="B205" s="93"/>
      <c r="C205" s="93"/>
      <c r="D205" s="93"/>
      <c r="E205" s="93"/>
      <c r="F205" s="93"/>
      <c r="G205" s="93"/>
      <c r="H205" s="93"/>
      <c r="I205" s="110"/>
    </row>
    <row r="206" spans="1:9" ht="18.75">
      <c r="A206" s="109"/>
      <c r="B206" s="93"/>
      <c r="C206" s="93"/>
      <c r="D206" s="93"/>
      <c r="E206" s="93"/>
      <c r="F206" s="93"/>
      <c r="G206" s="93"/>
      <c r="H206" s="93"/>
      <c r="I206" s="110"/>
    </row>
    <row r="207" spans="1:9" ht="18.75">
      <c r="A207" s="109" t="s">
        <v>94</v>
      </c>
      <c r="B207" s="93"/>
      <c r="C207" s="93"/>
      <c r="D207" s="93"/>
      <c r="E207" s="93"/>
      <c r="F207" s="93"/>
      <c r="G207" s="93"/>
      <c r="H207" s="93"/>
      <c r="I207" s="110"/>
    </row>
    <row r="208" spans="1:9" ht="18.75">
      <c r="A208" s="176"/>
      <c r="B208" s="107"/>
      <c r="C208" s="107"/>
      <c r="D208" s="107"/>
      <c r="E208" s="107"/>
      <c r="F208" s="107"/>
      <c r="G208" s="107"/>
      <c r="H208" s="107" t="s">
        <v>95</v>
      </c>
      <c r="I208" s="177"/>
    </row>
    <row r="209" spans="1:9" ht="63" customHeight="1">
      <c r="A209" s="173"/>
      <c r="B209" s="173"/>
      <c r="C209" s="173"/>
      <c r="D209" s="173"/>
      <c r="E209" s="173"/>
      <c r="F209" s="173"/>
      <c r="G209" s="173"/>
      <c r="H209" s="173"/>
      <c r="I209" s="173"/>
    </row>
    <row r="210" spans="1:9" ht="18.75">
      <c r="A210" s="231" t="s">
        <v>96</v>
      </c>
      <c r="B210" s="231"/>
      <c r="C210" s="231"/>
      <c r="D210" s="231"/>
      <c r="E210" s="231"/>
      <c r="F210" s="231"/>
      <c r="G210" s="231"/>
      <c r="H210" s="231"/>
      <c r="I210" s="231"/>
    </row>
    <row r="211" spans="1:9" ht="18.75">
      <c r="A211" s="178"/>
      <c r="B211" s="179"/>
      <c r="C211" s="179"/>
      <c r="D211" s="179"/>
      <c r="E211" s="179"/>
      <c r="F211" s="179"/>
      <c r="G211" s="179"/>
      <c r="H211" s="179"/>
      <c r="I211" s="180"/>
    </row>
    <row r="212" spans="1:9" ht="18.75">
      <c r="A212" s="181" t="s">
        <v>97</v>
      </c>
      <c r="B212" s="93"/>
      <c r="C212" s="93"/>
      <c r="D212" s="93"/>
      <c r="E212" s="93"/>
      <c r="F212" s="93"/>
      <c r="G212" s="93"/>
      <c r="H212" s="93"/>
      <c r="I212" s="110"/>
    </row>
    <row r="213" spans="1:9" ht="18.75">
      <c r="A213" s="109"/>
      <c r="B213" s="93"/>
      <c r="C213" s="93"/>
      <c r="D213" s="93"/>
      <c r="E213" s="93"/>
      <c r="F213" s="93"/>
      <c r="G213" s="93"/>
      <c r="H213" s="93"/>
      <c r="I213" s="110"/>
    </row>
    <row r="214" spans="1:9" ht="18.75">
      <c r="A214" s="109" t="s">
        <v>94</v>
      </c>
      <c r="B214" s="93"/>
      <c r="C214" s="93"/>
      <c r="D214" s="93"/>
      <c r="E214" s="93"/>
      <c r="F214" s="93"/>
      <c r="G214" s="93"/>
      <c r="H214" s="93"/>
      <c r="I214" s="110"/>
    </row>
    <row r="215" spans="1:9" ht="18.75">
      <c r="A215" s="176"/>
      <c r="B215" s="107"/>
      <c r="C215" s="107"/>
      <c r="D215" s="107"/>
      <c r="E215" s="107"/>
      <c r="F215" s="107"/>
      <c r="G215" s="107"/>
      <c r="H215" s="107" t="s">
        <v>95</v>
      </c>
      <c r="I215" s="177"/>
    </row>
    <row r="216" spans="1:9" ht="18.75">
      <c r="A216" s="173"/>
      <c r="B216" s="173"/>
      <c r="C216" s="173"/>
      <c r="D216" s="173"/>
      <c r="E216" s="173"/>
      <c r="F216" s="173"/>
      <c r="G216" s="173"/>
      <c r="H216" s="173"/>
      <c r="I216" s="173"/>
    </row>
    <row r="217" spans="1:9" ht="15">
      <c r="A217" s="157"/>
      <c r="B217" s="157"/>
      <c r="C217" s="157"/>
      <c r="D217" s="157"/>
      <c r="E217" s="157"/>
      <c r="F217" s="157"/>
      <c r="G217" s="157"/>
      <c r="H217" s="157"/>
      <c r="I217" s="157"/>
    </row>
  </sheetData>
  <sheetProtection password="83AF" sheet="1" formatCells="0" selectLockedCells="1"/>
  <mergeCells count="69">
    <mergeCell ref="G184:H184"/>
    <mergeCell ref="C186:D186"/>
    <mergeCell ref="A210:I210"/>
    <mergeCell ref="A9:I9"/>
    <mergeCell ref="A188:I188"/>
    <mergeCell ref="A189:I189"/>
    <mergeCell ref="A190:I190"/>
    <mergeCell ref="A199:I199"/>
    <mergeCell ref="A203:I203"/>
    <mergeCell ref="A204:I204"/>
    <mergeCell ref="A178:I178"/>
    <mergeCell ref="A179:I179"/>
    <mergeCell ref="A180:I180"/>
    <mergeCell ref="A181:I181"/>
    <mergeCell ref="A182:I182"/>
    <mergeCell ref="A183:I183"/>
    <mergeCell ref="A164:I164"/>
    <mergeCell ref="A165:I165"/>
    <mergeCell ref="A167:I167"/>
    <mergeCell ref="A175:I175"/>
    <mergeCell ref="A176:B176"/>
    <mergeCell ref="A177:I177"/>
    <mergeCell ref="A124:I124"/>
    <mergeCell ref="A126:I126"/>
    <mergeCell ref="A129:I129"/>
    <mergeCell ref="A132:B132"/>
    <mergeCell ref="C133:D133"/>
    <mergeCell ref="B135:C135"/>
    <mergeCell ref="A103:I104"/>
    <mergeCell ref="A115:I115"/>
    <mergeCell ref="B117:I117"/>
    <mergeCell ref="B119:I119"/>
    <mergeCell ref="B121:I121"/>
    <mergeCell ref="A122:I122"/>
    <mergeCell ref="A94:I94"/>
    <mergeCell ref="A95:I95"/>
    <mergeCell ref="A99:I99"/>
    <mergeCell ref="A100:I100"/>
    <mergeCell ref="A101:E101"/>
    <mergeCell ref="F101:I101"/>
    <mergeCell ref="A45:I45"/>
    <mergeCell ref="A49:I49"/>
    <mergeCell ref="A52:F52"/>
    <mergeCell ref="A53:F53"/>
    <mergeCell ref="A87:I87"/>
    <mergeCell ref="A36:I36"/>
    <mergeCell ref="B38:E38"/>
    <mergeCell ref="A40:I40"/>
    <mergeCell ref="A42:I42"/>
    <mergeCell ref="A43:I43"/>
    <mergeCell ref="A44:I44"/>
    <mergeCell ref="C24:E24"/>
    <mergeCell ref="B29:E29"/>
    <mergeCell ref="H29:I29"/>
    <mergeCell ref="B34:E34"/>
    <mergeCell ref="H34:I34"/>
    <mergeCell ref="B35:E35"/>
    <mergeCell ref="A10:B10"/>
    <mergeCell ref="B12:C12"/>
    <mergeCell ref="B13:C13"/>
    <mergeCell ref="B19:E19"/>
    <mergeCell ref="C23:E23"/>
    <mergeCell ref="H23:I23"/>
    <mergeCell ref="A1:I1"/>
    <mergeCell ref="A2:I2"/>
    <mergeCell ref="A4:I4"/>
    <mergeCell ref="A5:I5"/>
    <mergeCell ref="A7:I7"/>
    <mergeCell ref="A8:I8"/>
  </mergeCells>
  <conditionalFormatting sqref="B152">
    <cfRule type="cellIs" priority="3" dxfId="12" operator="equal">
      <formula>"C131"</formula>
    </cfRule>
  </conditionalFormatting>
  <conditionalFormatting sqref="A15 A13">
    <cfRule type="iconSet" priority="2" dxfId="11">
      <iconSet iconSet="3ArrowsGray">
        <cfvo type="percent" val="0"/>
        <cfvo type="percent" val="33"/>
        <cfvo type="percent" val="67"/>
      </iconSet>
    </cfRule>
  </conditionalFormatting>
  <conditionalFormatting sqref="A12">
    <cfRule type="iconSet" priority="1" dxfId="11">
      <iconSet iconSet="3ArrowsGray">
        <cfvo type="percent" val="0"/>
        <cfvo type="percent" val="33"/>
        <cfvo type="percent" val="67"/>
      </iconSet>
    </cfRule>
  </conditionalFormatting>
  <dataValidations count="3">
    <dataValidation type="whole" allowBlank="1" showInputMessage="1" showErrorMessage="1" sqref="G25">
      <formula1>0</formula1>
      <formula2>99</formula2>
    </dataValidation>
    <dataValidation type="whole" allowBlank="1" showInputMessage="1" showErrorMessage="1" sqref="A30">
      <formula1>1</formula1>
      <formula2>999</formula2>
    </dataValidation>
    <dataValidation type="whole" allowBlank="1" showInputMessage="1" showErrorMessage="1" sqref="A41 G30 G35 A35 F39 F41">
      <formula1>1</formula1>
      <formula2>99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4" r:id="rId4"/>
  <rowBreaks count="3" manualBreakCount="3">
    <brk id="45" max="8" man="1"/>
    <brk id="97" max="8" man="1"/>
    <brk id="159" max="8" man="1"/>
  </rowBreaks>
  <drawing r:id="rId3"/>
  <legacyDrawing r:id="rId2"/>
  <oleObjects>
    <oleObject progId="Word.Picture.8" shapeId="137265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7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2.57421875" style="155" customWidth="1"/>
    <col min="2" max="2" width="11.00390625" style="155" bestFit="1" customWidth="1"/>
    <col min="3" max="5" width="9.7109375" style="155" customWidth="1"/>
    <col min="6" max="6" width="12.7109375" style="155" customWidth="1"/>
    <col min="7" max="7" width="14.140625" style="155" customWidth="1"/>
    <col min="8" max="8" width="13.421875" style="155" customWidth="1"/>
    <col min="9" max="9" width="23.57421875" style="155" customWidth="1"/>
    <col min="10" max="16384" width="9.140625" style="155" customWidth="1"/>
  </cols>
  <sheetData>
    <row r="1" spans="1:9" ht="69.75" customHeight="1" thickBot="1">
      <c r="A1" s="303" t="s">
        <v>67</v>
      </c>
      <c r="B1" s="304"/>
      <c r="C1" s="304"/>
      <c r="D1" s="304"/>
      <c r="E1" s="304"/>
      <c r="F1" s="304"/>
      <c r="G1" s="304"/>
      <c r="H1" s="304"/>
      <c r="I1" s="305"/>
    </row>
    <row r="2" spans="1:9" ht="42" customHeight="1" thickBot="1">
      <c r="A2" s="306" t="s">
        <v>104</v>
      </c>
      <c r="B2" s="307"/>
      <c r="C2" s="307"/>
      <c r="D2" s="307"/>
      <c r="E2" s="307"/>
      <c r="F2" s="307"/>
      <c r="G2" s="307"/>
      <c r="H2" s="307"/>
      <c r="I2" s="308"/>
    </row>
    <row r="3" spans="1:9" ht="14.25" customHeight="1">
      <c r="A3" s="52"/>
      <c r="B3" s="26"/>
      <c r="C3" s="26"/>
      <c r="D3" s="26"/>
      <c r="E3" s="26"/>
      <c r="F3" s="26"/>
      <c r="G3" s="26"/>
      <c r="H3" s="26"/>
      <c r="I3" s="26"/>
    </row>
    <row r="4" spans="1:9" ht="21" customHeight="1">
      <c r="A4" s="309" t="s">
        <v>0</v>
      </c>
      <c r="B4" s="309"/>
      <c r="C4" s="309"/>
      <c r="D4" s="309"/>
      <c r="E4" s="309"/>
      <c r="F4" s="309"/>
      <c r="G4" s="309"/>
      <c r="H4" s="309"/>
      <c r="I4" s="309"/>
    </row>
    <row r="5" spans="1:9" ht="23.25" customHeight="1">
      <c r="A5" s="309" t="str">
        <f>IF(A25=2,"IN COMPOSIZIONE COLLEGIALE",IF(A25=1,"IN COMPOSIZIONE MONOCRATICA"))</f>
        <v>IN COMPOSIZIONE MONOCRATICA</v>
      </c>
      <c r="B5" s="309"/>
      <c r="C5" s="309"/>
      <c r="D5" s="309"/>
      <c r="E5" s="309"/>
      <c r="F5" s="309"/>
      <c r="G5" s="309"/>
      <c r="H5" s="309"/>
      <c r="I5" s="309"/>
    </row>
    <row r="6" spans="1:9" ht="17.25" customHeight="1">
      <c r="A6" s="27"/>
      <c r="B6" s="27"/>
      <c r="C6" s="27"/>
      <c r="D6" s="27"/>
      <c r="E6" s="27"/>
      <c r="F6" s="27"/>
      <c r="G6" s="27"/>
      <c r="H6" s="27"/>
      <c r="I6" s="27"/>
    </row>
    <row r="7" spans="1:9" ht="20.25" customHeight="1">
      <c r="A7" s="309" t="s">
        <v>69</v>
      </c>
      <c r="B7" s="309"/>
      <c r="C7" s="309"/>
      <c r="D7" s="309"/>
      <c r="E7" s="309"/>
      <c r="F7" s="309"/>
      <c r="G7" s="309"/>
      <c r="H7" s="309"/>
      <c r="I7" s="309"/>
    </row>
    <row r="8" spans="1:9" ht="22.5" customHeight="1">
      <c r="A8" s="309" t="s">
        <v>151</v>
      </c>
      <c r="B8" s="309"/>
      <c r="C8" s="309"/>
      <c r="D8" s="309"/>
      <c r="E8" s="309"/>
      <c r="F8" s="309"/>
      <c r="G8" s="309"/>
      <c r="H8" s="309"/>
      <c r="I8" s="309"/>
    </row>
    <row r="9" spans="1:9" ht="15.75" thickBot="1">
      <c r="A9" s="314" t="s">
        <v>153</v>
      </c>
      <c r="B9" s="314"/>
      <c r="C9" s="314"/>
      <c r="D9" s="314"/>
      <c r="E9" s="314"/>
      <c r="F9" s="314"/>
      <c r="G9" s="314"/>
      <c r="H9" s="314"/>
      <c r="I9" s="314"/>
    </row>
    <row r="10" spans="1:9" s="157" customFormat="1" ht="15.75">
      <c r="A10" s="297" t="s">
        <v>1</v>
      </c>
      <c r="B10" s="298"/>
      <c r="C10" s="99"/>
      <c r="D10" s="156"/>
      <c r="E10" s="29" t="s">
        <v>2</v>
      </c>
      <c r="F10" s="37"/>
      <c r="G10" s="37"/>
      <c r="H10" s="37"/>
      <c r="I10" s="99"/>
    </row>
    <row r="11" spans="1:9" s="157" customFormat="1" ht="15.75">
      <c r="A11" s="34" t="s">
        <v>22</v>
      </c>
      <c r="B11" s="14"/>
      <c r="C11" s="100"/>
      <c r="D11" s="156"/>
      <c r="E11" s="30" t="s">
        <v>68</v>
      </c>
      <c r="F11" s="11"/>
      <c r="G11" s="11"/>
      <c r="H11" s="11"/>
      <c r="I11" s="100"/>
    </row>
    <row r="12" spans="1:9" s="157" customFormat="1" ht="15.75">
      <c r="A12" s="35"/>
      <c r="B12" s="299" t="s">
        <v>71</v>
      </c>
      <c r="C12" s="300"/>
      <c r="D12" s="156"/>
      <c r="E12" s="31"/>
      <c r="F12" s="209"/>
      <c r="G12" s="209"/>
      <c r="H12" s="210" t="s">
        <v>121</v>
      </c>
      <c r="I12" s="114"/>
    </row>
    <row r="13" spans="1:9" s="157" customFormat="1" ht="15.75">
      <c r="A13" s="204"/>
      <c r="B13" s="301"/>
      <c r="C13" s="302"/>
      <c r="D13" s="156"/>
      <c r="E13" s="32"/>
      <c r="F13" s="211"/>
      <c r="G13" s="211"/>
      <c r="H13" s="210" t="s">
        <v>121</v>
      </c>
      <c r="I13" s="115"/>
    </row>
    <row r="14" spans="1:9" s="157" customFormat="1" ht="15.75">
      <c r="A14" s="34" t="s">
        <v>70</v>
      </c>
      <c r="B14" s="12"/>
      <c r="C14" s="100"/>
      <c r="D14" s="156"/>
      <c r="E14" s="32"/>
      <c r="F14" s="211"/>
      <c r="G14" s="211"/>
      <c r="H14" s="210" t="s">
        <v>121</v>
      </c>
      <c r="I14" s="115"/>
    </row>
    <row r="15" spans="1:9" s="157" customFormat="1" ht="16.5" thickBot="1">
      <c r="A15" s="36"/>
      <c r="B15" s="205"/>
      <c r="C15" s="42"/>
      <c r="D15" s="100"/>
      <c r="E15" s="33"/>
      <c r="F15" s="212"/>
      <c r="G15" s="212"/>
      <c r="H15" s="210" t="s">
        <v>121</v>
      </c>
      <c r="I15" s="116"/>
    </row>
    <row r="16" spans="1:9" ht="15">
      <c r="A16" s="28" t="s">
        <v>137</v>
      </c>
      <c r="B16" s="4"/>
      <c r="C16" s="158"/>
      <c r="D16" s="159"/>
      <c r="E16" s="160"/>
      <c r="F16" s="160"/>
      <c r="G16" s="160"/>
      <c r="H16" s="160"/>
      <c r="I16" s="160"/>
    </row>
    <row r="17" spans="1:9" s="3" customFormat="1" ht="15">
      <c r="A17" s="28" t="s">
        <v>120</v>
      </c>
      <c r="B17" s="4"/>
      <c r="C17" s="158"/>
      <c r="D17" s="159"/>
      <c r="E17" s="159"/>
      <c r="F17" s="159"/>
      <c r="G17" s="159"/>
      <c r="H17" s="159"/>
      <c r="I17" s="159"/>
    </row>
    <row r="18" spans="1:9" ht="15.75" thickBot="1">
      <c r="A18" s="5"/>
      <c r="B18" s="5"/>
      <c r="C18" s="5"/>
      <c r="D18" s="5"/>
      <c r="E18" s="5"/>
      <c r="F18" s="5"/>
      <c r="G18" s="5"/>
      <c r="H18" s="5"/>
      <c r="I18" s="5"/>
    </row>
    <row r="19" spans="1:9" s="157" customFormat="1" ht="15.75">
      <c r="A19" s="190" t="s">
        <v>4</v>
      </c>
      <c r="B19" s="285" t="s">
        <v>5</v>
      </c>
      <c r="C19" s="285"/>
      <c r="D19" s="285"/>
      <c r="E19" s="286"/>
      <c r="F19" s="95"/>
      <c r="G19" s="95"/>
      <c r="H19" s="95"/>
      <c r="I19" s="95"/>
    </row>
    <row r="20" spans="1:9" s="157" customFormat="1" ht="16.5" thickBot="1">
      <c r="A20" s="40">
        <v>0</v>
      </c>
      <c r="B20" s="41"/>
      <c r="C20" s="41" t="s">
        <v>6</v>
      </c>
      <c r="D20" s="101"/>
      <c r="E20" s="97"/>
      <c r="F20" s="9"/>
      <c r="G20" s="96"/>
      <c r="H20" s="96"/>
      <c r="I20" s="96"/>
    </row>
    <row r="21" spans="1:9" ht="15">
      <c r="A21" s="28" t="s">
        <v>138</v>
      </c>
      <c r="B21" s="5"/>
      <c r="C21" s="5"/>
      <c r="D21" s="5"/>
      <c r="E21" s="5"/>
      <c r="F21" s="5"/>
      <c r="G21" s="5"/>
      <c r="H21" s="5"/>
      <c r="I21" s="5"/>
    </row>
    <row r="22" spans="1:9" ht="15.75" thickBot="1">
      <c r="A22" s="5"/>
      <c r="B22" s="5"/>
      <c r="C22" s="5"/>
      <c r="D22" s="5"/>
      <c r="E22" s="5"/>
      <c r="F22" s="5"/>
      <c r="G22" s="5"/>
      <c r="H22" s="5"/>
      <c r="I22" s="5"/>
    </row>
    <row r="23" spans="1:9" ht="15.75">
      <c r="A23" s="29" t="s">
        <v>7</v>
      </c>
      <c r="B23" s="39" t="s">
        <v>8</v>
      </c>
      <c r="C23" s="293" t="s">
        <v>100</v>
      </c>
      <c r="D23" s="293"/>
      <c r="E23" s="294"/>
      <c r="F23" s="156"/>
      <c r="G23" s="29" t="s">
        <v>9</v>
      </c>
      <c r="H23" s="285" t="s">
        <v>10</v>
      </c>
      <c r="I23" s="286"/>
    </row>
    <row r="24" spans="1:9" ht="15.75">
      <c r="A24" s="56"/>
      <c r="B24" s="14"/>
      <c r="C24" s="295" t="s">
        <v>101</v>
      </c>
      <c r="D24" s="295"/>
      <c r="E24" s="296"/>
      <c r="F24" s="156"/>
      <c r="G24" s="56"/>
      <c r="H24" s="14"/>
      <c r="I24" s="65"/>
    </row>
    <row r="25" spans="1:9" ht="16.5" thickBot="1">
      <c r="A25" s="40">
        <v>1</v>
      </c>
      <c r="B25" s="41"/>
      <c r="C25" s="41"/>
      <c r="D25" s="41"/>
      <c r="E25" s="42"/>
      <c r="F25" s="156"/>
      <c r="G25" s="40">
        <v>0</v>
      </c>
      <c r="H25" s="41"/>
      <c r="I25" s="43" t="s">
        <v>6</v>
      </c>
    </row>
    <row r="26" spans="1:9" ht="15">
      <c r="A26" s="28" t="s">
        <v>139</v>
      </c>
      <c r="B26" s="5"/>
      <c r="C26" s="5"/>
      <c r="D26" s="5"/>
      <c r="E26" s="5"/>
      <c r="F26" s="5"/>
      <c r="G26" s="5"/>
      <c r="H26" s="5"/>
      <c r="I26" s="5"/>
    </row>
    <row r="27" spans="1:9" ht="15">
      <c r="A27" s="28" t="s">
        <v>173</v>
      </c>
      <c r="B27" s="128"/>
      <c r="C27" s="128"/>
      <c r="D27" s="128"/>
      <c r="E27" s="128"/>
      <c r="F27" s="128"/>
      <c r="G27" s="128"/>
      <c r="H27" s="128"/>
      <c r="I27" s="128"/>
    </row>
    <row r="28" spans="1:9" ht="15.75" thickBot="1">
      <c r="A28" s="5"/>
      <c r="B28" s="5"/>
      <c r="C28" s="5"/>
      <c r="D28" s="5"/>
      <c r="E28" s="5"/>
      <c r="F28" s="5"/>
      <c r="G28" s="5"/>
      <c r="H28" s="5"/>
      <c r="I28" s="5"/>
    </row>
    <row r="29" spans="1:9" ht="15.75">
      <c r="A29" s="44" t="s">
        <v>11</v>
      </c>
      <c r="B29" s="285" t="s">
        <v>105</v>
      </c>
      <c r="C29" s="285"/>
      <c r="D29" s="285"/>
      <c r="E29" s="286"/>
      <c r="F29" s="156"/>
      <c r="G29" s="44" t="s">
        <v>12</v>
      </c>
      <c r="H29" s="285" t="s">
        <v>13</v>
      </c>
      <c r="I29" s="286"/>
    </row>
    <row r="30" spans="1:9" ht="16.5" thickBot="1">
      <c r="A30" s="40">
        <v>2</v>
      </c>
      <c r="B30" s="41"/>
      <c r="C30" s="38"/>
      <c r="D30" s="38"/>
      <c r="E30" s="42"/>
      <c r="F30" s="156"/>
      <c r="G30" s="40">
        <v>1</v>
      </c>
      <c r="H30" s="41"/>
      <c r="I30" s="42"/>
    </row>
    <row r="31" spans="1:9" ht="15">
      <c r="A31" s="28" t="s">
        <v>140</v>
      </c>
      <c r="B31" s="129"/>
      <c r="C31" s="129"/>
      <c r="D31" s="129"/>
      <c r="E31" s="129"/>
      <c r="F31" s="129"/>
      <c r="G31" s="129"/>
      <c r="H31" s="129"/>
      <c r="I31" s="129"/>
    </row>
    <row r="32" spans="1:9" ht="15">
      <c r="A32" s="28" t="s">
        <v>174</v>
      </c>
      <c r="B32" s="130"/>
      <c r="C32" s="130"/>
      <c r="D32" s="130"/>
      <c r="E32" s="130"/>
      <c r="F32" s="130"/>
      <c r="G32" s="130"/>
      <c r="H32" s="130"/>
      <c r="I32" s="130"/>
    </row>
    <row r="33" spans="1:9" ht="15.75" thickBot="1">
      <c r="A33" s="6"/>
      <c r="B33" s="6"/>
      <c r="C33" s="6"/>
      <c r="D33" s="6"/>
      <c r="E33" s="6"/>
      <c r="F33" s="6"/>
      <c r="G33" s="6"/>
      <c r="H33" s="6"/>
      <c r="I33" s="6"/>
    </row>
    <row r="34" spans="1:9" ht="15.75">
      <c r="A34" s="44" t="s">
        <v>14</v>
      </c>
      <c r="B34" s="285" t="s">
        <v>15</v>
      </c>
      <c r="C34" s="285"/>
      <c r="D34" s="285"/>
      <c r="E34" s="286"/>
      <c r="F34" s="156"/>
      <c r="G34" s="44" t="s">
        <v>16</v>
      </c>
      <c r="H34" s="285" t="s">
        <v>17</v>
      </c>
      <c r="I34" s="286"/>
    </row>
    <row r="35" spans="1:9" ht="16.5" thickBot="1">
      <c r="A35" s="40">
        <v>1</v>
      </c>
      <c r="B35" s="287" t="s">
        <v>18</v>
      </c>
      <c r="C35" s="287"/>
      <c r="D35" s="287"/>
      <c r="E35" s="288"/>
      <c r="F35" s="156"/>
      <c r="G35" s="40">
        <v>1</v>
      </c>
      <c r="H35" s="41"/>
      <c r="I35" s="42"/>
    </row>
    <row r="36" spans="1:9" ht="27" customHeight="1">
      <c r="A36" s="289" t="s">
        <v>141</v>
      </c>
      <c r="B36" s="289"/>
      <c r="C36" s="289"/>
      <c r="D36" s="289"/>
      <c r="E36" s="289"/>
      <c r="F36" s="289"/>
      <c r="G36" s="289"/>
      <c r="H36" s="289"/>
      <c r="I36" s="289"/>
    </row>
    <row r="37" spans="1:9" ht="15.75" thickBot="1">
      <c r="A37" s="53"/>
      <c r="B37" s="4"/>
      <c r="C37" s="4"/>
      <c r="D37" s="4"/>
      <c r="E37" s="7"/>
      <c r="F37" s="7"/>
      <c r="G37" s="7"/>
      <c r="H37" s="7"/>
      <c r="I37" s="7"/>
    </row>
    <row r="38" spans="1:9" ht="15.75">
      <c r="A38" s="44" t="s">
        <v>19</v>
      </c>
      <c r="B38" s="285" t="s">
        <v>20</v>
      </c>
      <c r="C38" s="285"/>
      <c r="D38" s="285"/>
      <c r="E38" s="286"/>
      <c r="F38" s="10"/>
      <c r="G38" s="3"/>
      <c r="H38" s="3"/>
      <c r="I38" s="3"/>
    </row>
    <row r="39" spans="1:9" ht="16.5" thickBot="1">
      <c r="A39" s="40">
        <v>0</v>
      </c>
      <c r="B39" s="38"/>
      <c r="C39" s="54" t="s">
        <v>6</v>
      </c>
      <c r="D39" s="161"/>
      <c r="E39" s="162"/>
      <c r="F39" s="163"/>
      <c r="G39" s="3"/>
      <c r="H39" s="3"/>
      <c r="I39" s="3"/>
    </row>
    <row r="40" spans="1:9" ht="15">
      <c r="A40" s="277" t="s">
        <v>142</v>
      </c>
      <c r="B40" s="277"/>
      <c r="C40" s="277"/>
      <c r="D40" s="277"/>
      <c r="E40" s="277"/>
      <c r="F40" s="277"/>
      <c r="G40" s="277"/>
      <c r="H40" s="277"/>
      <c r="I40" s="277"/>
    </row>
    <row r="41" ht="15.75" thickBot="1"/>
    <row r="42" spans="1:9" ht="27" customHeight="1">
      <c r="A42" s="290" t="s">
        <v>143</v>
      </c>
      <c r="B42" s="291"/>
      <c r="C42" s="291"/>
      <c r="D42" s="291"/>
      <c r="E42" s="291"/>
      <c r="F42" s="291"/>
      <c r="G42" s="291"/>
      <c r="H42" s="291"/>
      <c r="I42" s="292"/>
    </row>
    <row r="43" spans="1:9" ht="27" customHeight="1">
      <c r="A43" s="268" t="s">
        <v>144</v>
      </c>
      <c r="B43" s="269"/>
      <c r="C43" s="269"/>
      <c r="D43" s="269"/>
      <c r="E43" s="269"/>
      <c r="F43" s="269"/>
      <c r="G43" s="269"/>
      <c r="H43" s="269"/>
      <c r="I43" s="270"/>
    </row>
    <row r="44" spans="1:9" ht="51.75" customHeight="1">
      <c r="A44" s="271" t="s">
        <v>145</v>
      </c>
      <c r="B44" s="272"/>
      <c r="C44" s="272"/>
      <c r="D44" s="272"/>
      <c r="E44" s="272"/>
      <c r="F44" s="272"/>
      <c r="G44" s="272"/>
      <c r="H44" s="272"/>
      <c r="I44" s="273"/>
    </row>
    <row r="45" spans="1:9" ht="27" customHeight="1" thickBot="1">
      <c r="A45" s="274" t="s">
        <v>146</v>
      </c>
      <c r="B45" s="275"/>
      <c r="C45" s="275"/>
      <c r="D45" s="275"/>
      <c r="E45" s="275"/>
      <c r="F45" s="275"/>
      <c r="G45" s="275"/>
      <c r="H45" s="275"/>
      <c r="I45" s="276"/>
    </row>
    <row r="46" spans="1:10" ht="15.75">
      <c r="A46" s="132" t="s">
        <v>21</v>
      </c>
      <c r="B46" s="39"/>
      <c r="C46" s="133">
        <f>A12</f>
        <v>0</v>
      </c>
      <c r="D46" s="134" t="s">
        <v>22</v>
      </c>
      <c r="E46" s="153"/>
      <c r="F46" s="133">
        <f>A15</f>
        <v>0</v>
      </c>
      <c r="G46" s="134" t="s">
        <v>70</v>
      </c>
      <c r="H46" s="135">
        <f>B13</f>
        <v>0</v>
      </c>
      <c r="I46" s="131" t="s">
        <v>72</v>
      </c>
      <c r="J46" s="3"/>
    </row>
    <row r="47" spans="1:9" ht="10.5" customHeight="1">
      <c r="A47" s="69"/>
      <c r="B47" s="14"/>
      <c r="C47" s="14"/>
      <c r="D47" s="3"/>
      <c r="E47" s="3"/>
      <c r="F47" s="14"/>
      <c r="G47" s="14"/>
      <c r="H47" s="14"/>
      <c r="I47" s="65"/>
    </row>
    <row r="48" spans="1:9" ht="15.75">
      <c r="A48" s="69" t="s">
        <v>23</v>
      </c>
      <c r="B48" s="14"/>
      <c r="C48" s="15">
        <f>E12</f>
        <v>0</v>
      </c>
      <c r="D48" s="15"/>
      <c r="E48" s="15"/>
      <c r="F48" s="15"/>
      <c r="G48" s="150"/>
      <c r="H48" s="18" t="s">
        <v>3</v>
      </c>
      <c r="I48" s="65"/>
    </row>
    <row r="49" spans="1:9" ht="15">
      <c r="A49" s="282" t="s">
        <v>150</v>
      </c>
      <c r="B49" s="283"/>
      <c r="C49" s="283"/>
      <c r="D49" s="283"/>
      <c r="E49" s="283"/>
      <c r="F49" s="283"/>
      <c r="G49" s="283"/>
      <c r="H49" s="283"/>
      <c r="I49" s="284"/>
    </row>
    <row r="50" spans="1:9" ht="25.5" customHeight="1">
      <c r="A50" s="57" t="s">
        <v>24</v>
      </c>
      <c r="B50" s="58"/>
      <c r="C50" s="58"/>
      <c r="D50" s="58"/>
      <c r="E50" s="58"/>
      <c r="F50" s="164"/>
      <c r="G50" s="59" t="s">
        <v>25</v>
      </c>
      <c r="H50" s="60"/>
      <c r="I50" s="61"/>
    </row>
    <row r="51" spans="1:9" ht="15.75">
      <c r="A51" s="62" t="s">
        <v>26</v>
      </c>
      <c r="B51" s="63"/>
      <c r="C51" s="63"/>
      <c r="D51" s="63"/>
      <c r="E51" s="63"/>
      <c r="F51" s="3"/>
      <c r="G51" s="64">
        <v>300</v>
      </c>
      <c r="H51" s="14"/>
      <c r="I51" s="65"/>
    </row>
    <row r="52" spans="1:9" ht="41.25" customHeight="1">
      <c r="A52" s="278" t="s">
        <v>136</v>
      </c>
      <c r="B52" s="279"/>
      <c r="C52" s="279"/>
      <c r="D52" s="279"/>
      <c r="E52" s="279"/>
      <c r="F52" s="279"/>
      <c r="G52" s="64">
        <f>LOOKUP(A20,{0,1},{0,300})</f>
        <v>0</v>
      </c>
      <c r="H52" s="64"/>
      <c r="I52" s="66"/>
    </row>
    <row r="53" spans="1:9" ht="15.75">
      <c r="A53" s="280"/>
      <c r="B53" s="281"/>
      <c r="C53" s="281"/>
      <c r="D53" s="281"/>
      <c r="E53" s="281"/>
      <c r="F53" s="281"/>
      <c r="G53" s="64"/>
      <c r="H53" s="64"/>
      <c r="I53" s="66"/>
    </row>
    <row r="54" spans="1:9" ht="15.75">
      <c r="A54" s="189" t="s">
        <v>118</v>
      </c>
      <c r="B54" s="118"/>
      <c r="C54" s="118"/>
      <c r="D54" s="118"/>
      <c r="E54" s="118"/>
      <c r="F54" s="118"/>
      <c r="G54" s="64">
        <v>610</v>
      </c>
      <c r="H54" s="64"/>
      <c r="I54" s="66"/>
    </row>
    <row r="55" spans="1:9" ht="15.75">
      <c r="A55" s="34" t="s">
        <v>27</v>
      </c>
      <c r="B55" s="12"/>
      <c r="C55" s="12"/>
      <c r="D55" s="12"/>
      <c r="E55" s="12"/>
      <c r="F55" s="3"/>
      <c r="G55" s="64">
        <v>800</v>
      </c>
      <c r="H55" s="14"/>
      <c r="I55" s="65"/>
    </row>
    <row r="56" spans="1:9" ht="15.75">
      <c r="A56" s="57" t="s">
        <v>28</v>
      </c>
      <c r="B56" s="16"/>
      <c r="C56" s="16"/>
      <c r="D56" s="16"/>
      <c r="E56" s="16"/>
      <c r="F56" s="164"/>
      <c r="G56" s="67">
        <f>SUM(G51:G55)</f>
        <v>1710</v>
      </c>
      <c r="H56" s="67"/>
      <c r="I56" s="68">
        <f>+G56</f>
        <v>1710</v>
      </c>
    </row>
    <row r="57" spans="1:9" ht="15.75">
      <c r="A57" s="56"/>
      <c r="B57" s="14"/>
      <c r="C57" s="14"/>
      <c r="D57" s="14"/>
      <c r="E57" s="14"/>
      <c r="F57" s="3"/>
      <c r="G57" s="14"/>
      <c r="H57" s="14"/>
      <c r="I57" s="65"/>
    </row>
    <row r="58" spans="1:9" ht="15.75">
      <c r="A58" s="112" t="s">
        <v>29</v>
      </c>
      <c r="B58" s="15"/>
      <c r="C58" s="15"/>
      <c r="D58" s="15"/>
      <c r="E58" s="15"/>
      <c r="F58" s="154"/>
      <c r="G58" s="59" t="s">
        <v>30</v>
      </c>
      <c r="H58" s="15"/>
      <c r="I58" s="61" t="s">
        <v>113</v>
      </c>
    </row>
    <row r="59" spans="1:9" ht="15.75">
      <c r="A59" s="56" t="s">
        <v>63</v>
      </c>
      <c r="B59" s="14"/>
      <c r="C59" s="14"/>
      <c r="D59" s="14"/>
      <c r="E59" s="14"/>
      <c r="F59" s="3"/>
      <c r="G59" s="203">
        <f>IF(A25=2,20,IF(A25=1,0))</f>
        <v>0</v>
      </c>
      <c r="H59" s="14"/>
      <c r="I59" s="70">
        <f>+G59*I56/100</f>
        <v>0</v>
      </c>
    </row>
    <row r="60" spans="1:9" ht="15.75">
      <c r="A60" s="56"/>
      <c r="B60" s="14"/>
      <c r="C60" s="14"/>
      <c r="D60" s="14"/>
      <c r="E60" s="14"/>
      <c r="F60" s="3"/>
      <c r="G60" s="203"/>
      <c r="H60" s="14"/>
      <c r="I60" s="65"/>
    </row>
    <row r="61" spans="1:9" ht="15.75">
      <c r="A61" s="56" t="s">
        <v>61</v>
      </c>
      <c r="B61" s="14"/>
      <c r="C61" s="14"/>
      <c r="D61" s="14"/>
      <c r="E61" s="14"/>
      <c r="F61" s="3"/>
      <c r="G61" s="71">
        <f>LOOKUP(G25,{0,1},{0,200})</f>
        <v>0</v>
      </c>
      <c r="H61" s="14"/>
      <c r="I61" s="70">
        <f>G61</f>
        <v>0</v>
      </c>
    </row>
    <row r="62" spans="1:9" ht="15.75">
      <c r="A62" s="56"/>
      <c r="B62" s="14"/>
      <c r="C62" s="14"/>
      <c r="D62" s="14"/>
      <c r="E62" s="14"/>
      <c r="F62" s="3"/>
      <c r="G62" s="203"/>
      <c r="H62" s="14"/>
      <c r="I62" s="65"/>
    </row>
    <row r="63" spans="1:9" ht="15.75">
      <c r="A63" s="56" t="s">
        <v>62</v>
      </c>
      <c r="B63" s="14"/>
      <c r="C63" s="14"/>
      <c r="D63" s="14"/>
      <c r="E63" s="14"/>
      <c r="F63" s="3"/>
      <c r="G63" s="203">
        <f>IF(A30&lt;5,0,IF(A30&gt;4,20))</f>
        <v>0</v>
      </c>
      <c r="H63" s="14"/>
      <c r="I63" s="70">
        <f>+G63*I56/100</f>
        <v>0</v>
      </c>
    </row>
    <row r="64" spans="1:9" ht="15.75">
      <c r="A64" s="56"/>
      <c r="B64" s="14"/>
      <c r="C64" s="14"/>
      <c r="D64" s="14"/>
      <c r="E64" s="14"/>
      <c r="F64" s="3"/>
      <c r="G64" s="203"/>
      <c r="H64" s="14"/>
      <c r="I64" s="65"/>
    </row>
    <row r="65" spans="1:9" ht="15.75">
      <c r="A65" s="56" t="s">
        <v>64</v>
      </c>
      <c r="B65" s="14"/>
      <c r="C65" s="14"/>
      <c r="D65" s="14"/>
      <c r="E65" s="14"/>
      <c r="F65" s="3"/>
      <c r="G65" s="203">
        <f>IF(G30&lt;6,0,IF(G30&gt;5,30))</f>
        <v>0</v>
      </c>
      <c r="H65" s="14"/>
      <c r="I65" s="70">
        <f>+G65*I56/100</f>
        <v>0</v>
      </c>
    </row>
    <row r="66" spans="1:9" ht="15.75">
      <c r="A66" s="56"/>
      <c r="B66" s="14"/>
      <c r="C66" s="14"/>
      <c r="D66" s="14"/>
      <c r="E66" s="14"/>
      <c r="F66" s="3"/>
      <c r="G66" s="203"/>
      <c r="H66" s="14"/>
      <c r="I66" s="65"/>
    </row>
    <row r="67" spans="1:9" ht="15.75">
      <c r="A67" s="56" t="s">
        <v>65</v>
      </c>
      <c r="B67" s="14"/>
      <c r="C67" s="14"/>
      <c r="D67" s="14"/>
      <c r="E67" s="14"/>
      <c r="F67" s="3"/>
      <c r="G67" s="203">
        <f>LOOKUP(A35,{1,2,3,4,5,6,7,8,9,10,11,12,13},{0,0,0,0,0,0,30,30,30,30,30,30,60})</f>
        <v>0</v>
      </c>
      <c r="H67" s="14"/>
      <c r="I67" s="70">
        <f>+G67*I56/100</f>
        <v>0</v>
      </c>
    </row>
    <row r="68" spans="1:9" ht="15.75">
      <c r="A68" s="56"/>
      <c r="B68" s="14"/>
      <c r="C68" s="14"/>
      <c r="D68" s="14"/>
      <c r="E68" s="14"/>
      <c r="F68" s="3"/>
      <c r="G68" s="203"/>
      <c r="H68" s="14"/>
      <c r="I68" s="65"/>
    </row>
    <row r="69" spans="1:9" ht="15.75">
      <c r="A69" s="56" t="s">
        <v>103</v>
      </c>
      <c r="B69" s="14"/>
      <c r="C69" s="14"/>
      <c r="D69" s="14"/>
      <c r="E69" s="14"/>
      <c r="F69" s="3"/>
      <c r="G69" s="203">
        <f>LOOKUP(G35,{1,2,3,4,5,6,7,8,9,10,11,12,13,14,15,16,17,18,19,20},{0,20,20,20,20,22,24,26,28,30,30,30,30,30,30,30,30,30,30,30})</f>
        <v>0</v>
      </c>
      <c r="H69" s="72"/>
      <c r="I69" s="70">
        <f>+G69*I56/100</f>
        <v>0</v>
      </c>
    </row>
    <row r="70" spans="1:9" ht="15.75">
      <c r="A70" s="56"/>
      <c r="B70" s="14"/>
      <c r="C70" s="14"/>
      <c r="D70" s="14"/>
      <c r="E70" s="14"/>
      <c r="F70" s="3"/>
      <c r="G70" s="203"/>
      <c r="H70" s="14"/>
      <c r="I70" s="70"/>
    </row>
    <row r="71" spans="1:9" ht="15.75">
      <c r="A71" s="56" t="s">
        <v>66</v>
      </c>
      <c r="B71" s="14"/>
      <c r="C71" s="14"/>
      <c r="D71" s="14"/>
      <c r="E71" s="14"/>
      <c r="F71" s="3"/>
      <c r="G71" s="71">
        <f>LOOKUP(A39,{0,1},{0,200})</f>
        <v>0</v>
      </c>
      <c r="H71" s="14"/>
      <c r="I71" s="70">
        <f>G71</f>
        <v>0</v>
      </c>
    </row>
    <row r="72" spans="1:9" ht="16.5" thickBot="1">
      <c r="A72" s="73"/>
      <c r="B72" s="41"/>
      <c r="C72" s="41"/>
      <c r="D72" s="41"/>
      <c r="E72" s="41"/>
      <c r="F72" s="165"/>
      <c r="G72" s="202"/>
      <c r="H72" s="41"/>
      <c r="I72" s="74"/>
    </row>
    <row r="73" spans="1:9" ht="16.5" thickBot="1">
      <c r="A73" s="69" t="s">
        <v>31</v>
      </c>
      <c r="B73" s="14"/>
      <c r="C73" s="14"/>
      <c r="D73" s="14"/>
      <c r="E73" s="14"/>
      <c r="F73" s="3"/>
      <c r="G73" s="75">
        <f>I56+I59+I61+I63+I65+I67+I69+I71</f>
        <v>1710</v>
      </c>
      <c r="H73" s="13" t="s">
        <v>32</v>
      </c>
      <c r="I73" s="77">
        <f>G73-(G73/3)</f>
        <v>1140</v>
      </c>
    </row>
    <row r="74" spans="1:9" ht="16.5" thickBot="1">
      <c r="A74" s="21"/>
      <c r="B74" s="14"/>
      <c r="C74" s="14"/>
      <c r="D74" s="14"/>
      <c r="E74" s="14"/>
      <c r="F74" s="14"/>
      <c r="G74" s="75"/>
      <c r="H74" s="14"/>
      <c r="I74" s="78"/>
    </row>
    <row r="75" spans="1:9" ht="16.5" thickBot="1">
      <c r="A75" s="69" t="s">
        <v>33</v>
      </c>
      <c r="B75" s="3"/>
      <c r="C75" s="14"/>
      <c r="D75" s="14"/>
      <c r="E75" s="14"/>
      <c r="F75" s="14"/>
      <c r="G75" s="197"/>
      <c r="H75" s="14"/>
      <c r="I75" s="213"/>
    </row>
    <row r="76" spans="1:9" ht="15.75">
      <c r="A76" s="20" t="s">
        <v>149</v>
      </c>
      <c r="B76" s="3"/>
      <c r="C76" s="76"/>
      <c r="D76" s="76"/>
      <c r="E76" s="76"/>
      <c r="F76" s="76"/>
      <c r="G76" s="76"/>
      <c r="H76" s="76"/>
      <c r="I76" s="80"/>
    </row>
    <row r="77" spans="1:9" ht="9" customHeight="1" thickBot="1">
      <c r="A77" s="56"/>
      <c r="B77" s="3"/>
      <c r="C77" s="14"/>
      <c r="D77" s="14"/>
      <c r="E77" s="14"/>
      <c r="F77" s="14"/>
      <c r="G77" s="14"/>
      <c r="H77" s="14"/>
      <c r="I77" s="43"/>
    </row>
    <row r="78" spans="1:9" ht="16.5" thickBot="1">
      <c r="A78" s="69" t="s">
        <v>127</v>
      </c>
      <c r="B78" s="3"/>
      <c r="C78" s="14"/>
      <c r="D78" s="14"/>
      <c r="E78" s="14"/>
      <c r="F78" s="136">
        <v>0</v>
      </c>
      <c r="G78" s="14" t="s">
        <v>6</v>
      </c>
      <c r="H78" s="14"/>
      <c r="I78" s="79">
        <f>LOOKUP(F78,{0,1},{0,290})</f>
        <v>0</v>
      </c>
    </row>
    <row r="79" spans="1:9" ht="15.75" thickBot="1">
      <c r="A79" s="20" t="s">
        <v>147</v>
      </c>
      <c r="B79" s="3"/>
      <c r="C79" s="19"/>
      <c r="D79" s="19"/>
      <c r="E79" s="19"/>
      <c r="F79" s="19"/>
      <c r="G79" s="19"/>
      <c r="H79" s="19"/>
      <c r="I79" s="45"/>
    </row>
    <row r="80" spans="1:9" ht="16.5" thickBot="1">
      <c r="A80" s="69" t="s">
        <v>34</v>
      </c>
      <c r="B80" s="3"/>
      <c r="C80" s="76"/>
      <c r="D80" s="76"/>
      <c r="E80" s="76"/>
      <c r="F80" s="76"/>
      <c r="G80" s="76"/>
      <c r="H80" s="76"/>
      <c r="I80" s="81">
        <f>SUM(I73:I78)</f>
        <v>1140</v>
      </c>
    </row>
    <row r="81" spans="1:9" ht="9" customHeight="1" thickBot="1">
      <c r="A81" s="69"/>
      <c r="B81" s="3"/>
      <c r="C81" s="76"/>
      <c r="D81" s="76"/>
      <c r="E81" s="76"/>
      <c r="F81" s="76"/>
      <c r="G81" s="76"/>
      <c r="H81" s="76"/>
      <c r="I81" s="82"/>
    </row>
    <row r="82" spans="1:9" ht="16.5" thickBot="1">
      <c r="A82" s="69" t="s">
        <v>35</v>
      </c>
      <c r="B82" s="3"/>
      <c r="C82" s="76"/>
      <c r="D82" s="76"/>
      <c r="E82" s="76"/>
      <c r="F82" s="76"/>
      <c r="G82" s="76"/>
      <c r="H82" s="76"/>
      <c r="I82" s="81">
        <f>I80*15/100</f>
        <v>171</v>
      </c>
    </row>
    <row r="83" spans="1:9" ht="9" customHeight="1" thickBot="1">
      <c r="A83" s="69"/>
      <c r="B83" s="3"/>
      <c r="C83" s="76"/>
      <c r="D83" s="76"/>
      <c r="E83" s="76"/>
      <c r="F83" s="76"/>
      <c r="G83" s="76"/>
      <c r="H83" s="76"/>
      <c r="I83" s="82"/>
    </row>
    <row r="84" spans="1:9" ht="16.5" thickBot="1">
      <c r="A84" s="69" t="s">
        <v>36</v>
      </c>
      <c r="B84" s="3"/>
      <c r="C84" s="76"/>
      <c r="D84" s="76"/>
      <c r="E84" s="76"/>
      <c r="F84" s="76"/>
      <c r="G84" s="76"/>
      <c r="H84" s="76"/>
      <c r="I84" s="81">
        <f>I80+I82</f>
        <v>1311</v>
      </c>
    </row>
    <row r="85" spans="1:9" ht="16.5" thickBot="1">
      <c r="A85" s="83" t="s">
        <v>37</v>
      </c>
      <c r="B85" s="165"/>
      <c r="C85" s="41"/>
      <c r="D85" s="41"/>
      <c r="E85" s="41"/>
      <c r="F85" s="41"/>
      <c r="G85" s="41"/>
      <c r="H85" s="41"/>
      <c r="I85" s="43"/>
    </row>
    <row r="86" spans="1:9" ht="16.5" thickBot="1">
      <c r="A86" s="83" t="s">
        <v>186</v>
      </c>
      <c r="B86" s="3"/>
      <c r="C86" s="14"/>
      <c r="D86" s="14"/>
      <c r="E86" s="14"/>
      <c r="F86" s="14"/>
      <c r="G86" s="14"/>
      <c r="H86" s="14"/>
      <c r="I86" s="214"/>
    </row>
    <row r="87" spans="1:9" ht="15">
      <c r="A87" s="311" t="s">
        <v>38</v>
      </c>
      <c r="B87" s="312"/>
      <c r="C87" s="312"/>
      <c r="D87" s="312"/>
      <c r="E87" s="312"/>
      <c r="F87" s="312"/>
      <c r="G87" s="312"/>
      <c r="H87" s="312"/>
      <c r="I87" s="313"/>
    </row>
    <row r="88" spans="1:9" ht="15">
      <c r="A88" s="119" t="s">
        <v>39</v>
      </c>
      <c r="B88" s="120"/>
      <c r="C88" s="120"/>
      <c r="D88" s="120"/>
      <c r="E88" s="120"/>
      <c r="F88" s="120"/>
      <c r="G88" s="120"/>
      <c r="H88" s="120"/>
      <c r="I88" s="121"/>
    </row>
    <row r="89" spans="1:9" ht="15">
      <c r="A89" s="122" t="s">
        <v>58</v>
      </c>
      <c r="B89" s="123"/>
      <c r="C89" s="123" t="s">
        <v>59</v>
      </c>
      <c r="D89" s="123"/>
      <c r="E89" s="123"/>
      <c r="F89" s="123"/>
      <c r="G89" s="123"/>
      <c r="H89" s="123"/>
      <c r="I89" s="124"/>
    </row>
    <row r="90" spans="1:9" ht="15">
      <c r="A90" s="122" t="s">
        <v>40</v>
      </c>
      <c r="B90" s="123"/>
      <c r="C90" s="123"/>
      <c r="D90" s="123"/>
      <c r="E90" s="123"/>
      <c r="F90" s="123"/>
      <c r="G90" s="123"/>
      <c r="H90" s="123"/>
      <c r="I90" s="124"/>
    </row>
    <row r="91" spans="1:9" ht="15">
      <c r="A91" s="122" t="s">
        <v>129</v>
      </c>
      <c r="B91" s="123"/>
      <c r="C91" s="123"/>
      <c r="D91" s="123"/>
      <c r="E91" s="123"/>
      <c r="F91" s="123"/>
      <c r="G91" s="123"/>
      <c r="H91" s="123"/>
      <c r="I91" s="124"/>
    </row>
    <row r="92" spans="1:9" ht="15">
      <c r="A92" s="46" t="s">
        <v>41</v>
      </c>
      <c r="B92" s="47"/>
      <c r="C92" s="47"/>
      <c r="D92" s="47"/>
      <c r="E92" s="47"/>
      <c r="F92" s="47"/>
      <c r="G92" s="47"/>
      <c r="H92" s="47"/>
      <c r="I92" s="48"/>
    </row>
    <row r="93" spans="1:9" ht="15">
      <c r="A93" s="122" t="s">
        <v>60</v>
      </c>
      <c r="B93" s="123"/>
      <c r="C93" s="123"/>
      <c r="D93" s="123"/>
      <c r="E93" s="123"/>
      <c r="F93" s="123"/>
      <c r="G93" s="123"/>
      <c r="H93" s="123"/>
      <c r="I93" s="124"/>
    </row>
    <row r="94" spans="1:9" ht="27.75" customHeight="1">
      <c r="A94" s="260" t="s">
        <v>128</v>
      </c>
      <c r="B94" s="261"/>
      <c r="C94" s="261"/>
      <c r="D94" s="261"/>
      <c r="E94" s="261"/>
      <c r="F94" s="261"/>
      <c r="G94" s="261"/>
      <c r="H94" s="261"/>
      <c r="I94" s="262"/>
    </row>
    <row r="95" spans="1:9" ht="27.75" customHeight="1">
      <c r="A95" s="263" t="s">
        <v>148</v>
      </c>
      <c r="B95" s="264"/>
      <c r="C95" s="264"/>
      <c r="D95" s="264"/>
      <c r="E95" s="264"/>
      <c r="F95" s="264"/>
      <c r="G95" s="264"/>
      <c r="H95" s="264"/>
      <c r="I95" s="265"/>
    </row>
    <row r="96" spans="1:9" ht="15">
      <c r="A96" s="125" t="s">
        <v>130</v>
      </c>
      <c r="B96" s="123"/>
      <c r="C96" s="123"/>
      <c r="D96" s="123"/>
      <c r="E96" s="123"/>
      <c r="F96" s="123"/>
      <c r="G96" s="123"/>
      <c r="H96" s="123"/>
      <c r="I96" s="124"/>
    </row>
    <row r="97" spans="1:9" ht="15.75" thickBot="1">
      <c r="A97" s="49" t="s">
        <v>102</v>
      </c>
      <c r="B97" s="50"/>
      <c r="C97" s="50"/>
      <c r="D97" s="50"/>
      <c r="E97" s="50"/>
      <c r="F97" s="50"/>
      <c r="G97" s="50"/>
      <c r="H97" s="50"/>
      <c r="I97" s="51"/>
    </row>
    <row r="98" spans="1:9" ht="21.75" customHeight="1">
      <c r="A98" s="8"/>
      <c r="B98" s="8"/>
      <c r="C98" s="8"/>
      <c r="D98" s="8"/>
      <c r="E98" s="8"/>
      <c r="F98" s="8"/>
      <c r="G98" s="8"/>
      <c r="H98" s="8"/>
      <c r="I98" s="8"/>
    </row>
    <row r="99" spans="1:9" ht="35.25" customHeight="1">
      <c r="A99" s="266" t="s">
        <v>0</v>
      </c>
      <c r="B99" s="266"/>
      <c r="C99" s="266"/>
      <c r="D99" s="266"/>
      <c r="E99" s="266"/>
      <c r="F99" s="266"/>
      <c r="G99" s="266"/>
      <c r="H99" s="266"/>
      <c r="I99" s="266"/>
    </row>
    <row r="100" spans="1:9" ht="22.5">
      <c r="A100" s="267" t="str">
        <f>A5</f>
        <v>IN COMPOSIZIONE MONOCRATICA</v>
      </c>
      <c r="B100" s="267"/>
      <c r="C100" s="267"/>
      <c r="D100" s="267"/>
      <c r="E100" s="267"/>
      <c r="F100" s="267"/>
      <c r="G100" s="267"/>
      <c r="H100" s="267"/>
      <c r="I100" s="267"/>
    </row>
    <row r="101" spans="1:9" ht="24.75" customHeight="1">
      <c r="A101" s="248" t="s">
        <v>107</v>
      </c>
      <c r="B101" s="248"/>
      <c r="C101" s="248"/>
      <c r="D101" s="248"/>
      <c r="E101" s="248"/>
      <c r="F101" s="249"/>
      <c r="G101" s="249"/>
      <c r="H101" s="249"/>
      <c r="I101" s="249"/>
    </row>
    <row r="102" spans="1:9" ht="16.5" thickBot="1">
      <c r="A102" s="166"/>
      <c r="B102" s="166"/>
      <c r="C102" s="166"/>
      <c r="D102" s="166"/>
      <c r="E102" s="166"/>
      <c r="F102" s="166"/>
      <c r="G102" s="166"/>
      <c r="H102" s="166"/>
      <c r="I102" s="166"/>
    </row>
    <row r="103" spans="1:9" ht="37.5" customHeight="1">
      <c r="A103" s="250" t="s">
        <v>108</v>
      </c>
      <c r="B103" s="251"/>
      <c r="C103" s="251"/>
      <c r="D103" s="251"/>
      <c r="E103" s="251"/>
      <c r="F103" s="251"/>
      <c r="G103" s="251"/>
      <c r="H103" s="251"/>
      <c r="I103" s="252"/>
    </row>
    <row r="104" spans="1:9" ht="24.75" customHeight="1" thickBot="1">
      <c r="A104" s="253"/>
      <c r="B104" s="254"/>
      <c r="C104" s="254"/>
      <c r="D104" s="254"/>
      <c r="E104" s="254"/>
      <c r="F104" s="254"/>
      <c r="G104" s="254"/>
      <c r="H104" s="254"/>
      <c r="I104" s="255"/>
    </row>
    <row r="105" spans="1:9" ht="15">
      <c r="A105" s="98"/>
      <c r="B105" s="98"/>
      <c r="C105" s="98"/>
      <c r="D105" s="98"/>
      <c r="E105" s="13"/>
      <c r="F105" s="13"/>
      <c r="G105" s="98"/>
      <c r="H105" s="98"/>
      <c r="I105" s="98"/>
    </row>
    <row r="106" spans="1:9" ht="30" customHeight="1">
      <c r="A106" s="23" t="s">
        <v>106</v>
      </c>
      <c r="B106" s="167"/>
      <c r="C106" s="84">
        <f>A12</f>
        <v>0</v>
      </c>
      <c r="D106" s="23" t="s">
        <v>22</v>
      </c>
      <c r="E106" s="85"/>
      <c r="F106" s="84">
        <f>A15</f>
        <v>0</v>
      </c>
      <c r="G106" s="23" t="s">
        <v>70</v>
      </c>
      <c r="H106" s="86">
        <f>B13</f>
        <v>0</v>
      </c>
      <c r="I106" s="23" t="s">
        <v>72</v>
      </c>
    </row>
    <row r="107" spans="1:9" ht="18.75">
      <c r="A107" s="93"/>
      <c r="B107" s="93"/>
      <c r="C107" s="87"/>
      <c r="D107" s="87"/>
      <c r="E107" s="87"/>
      <c r="F107" s="87"/>
      <c r="G107" s="87"/>
      <c r="H107" s="87"/>
      <c r="I107" s="87"/>
    </row>
    <row r="108" spans="1:9" ht="18.75">
      <c r="A108" s="23" t="s">
        <v>122</v>
      </c>
      <c r="B108" s="23">
        <f>E12</f>
        <v>0</v>
      </c>
      <c r="C108" s="93"/>
      <c r="D108" s="23"/>
      <c r="G108" s="23" t="s">
        <v>121</v>
      </c>
      <c r="H108" s="23">
        <f>I12</f>
        <v>0</v>
      </c>
      <c r="I108" s="22"/>
    </row>
    <row r="109" spans="1:9" ht="18.75">
      <c r="A109" s="23"/>
      <c r="B109" s="24">
        <f>E13</f>
        <v>0</v>
      </c>
      <c r="C109" s="93"/>
      <c r="D109" s="23"/>
      <c r="G109" s="23" t="s">
        <v>121</v>
      </c>
      <c r="H109" s="23">
        <f>I13</f>
        <v>0</v>
      </c>
      <c r="I109" s="22"/>
    </row>
    <row r="110" spans="1:9" ht="18.75">
      <c r="A110" s="23"/>
      <c r="B110" s="24">
        <f>E14</f>
        <v>0</v>
      </c>
      <c r="C110" s="93"/>
      <c r="D110" s="23"/>
      <c r="G110" s="23" t="s">
        <v>121</v>
      </c>
      <c r="H110" s="23">
        <f>I14</f>
        <v>0</v>
      </c>
      <c r="I110" s="22"/>
    </row>
    <row r="111" spans="1:9" ht="18.75">
      <c r="A111" s="23"/>
      <c r="B111" s="24">
        <f>E15</f>
        <v>0</v>
      </c>
      <c r="C111" s="93"/>
      <c r="D111" s="23"/>
      <c r="G111" s="23" t="s">
        <v>121</v>
      </c>
      <c r="H111" s="23">
        <f>I15</f>
        <v>0</v>
      </c>
      <c r="I111" s="22"/>
    </row>
    <row r="113" spans="1:9" ht="18.75">
      <c r="A113" s="23" t="s">
        <v>123</v>
      </c>
      <c r="C113" s="151"/>
      <c r="D113" s="23"/>
      <c r="E113" s="93"/>
      <c r="F113" s="88" t="s">
        <v>79</v>
      </c>
      <c r="G113" s="215"/>
      <c r="H113" s="23"/>
      <c r="I113" s="23"/>
    </row>
    <row r="115" spans="1:9" ht="18.75">
      <c r="A115" s="229" t="s">
        <v>73</v>
      </c>
      <c r="B115" s="229"/>
      <c r="C115" s="229"/>
      <c r="D115" s="229"/>
      <c r="E115" s="229"/>
      <c r="F115" s="229"/>
      <c r="G115" s="229"/>
      <c r="H115" s="229"/>
      <c r="I115" s="229"/>
    </row>
    <row r="116" spans="1:9" ht="18.75">
      <c r="A116" s="168"/>
      <c r="B116" s="168"/>
      <c r="C116" s="168"/>
      <c r="D116" s="168"/>
      <c r="E116" s="168"/>
      <c r="F116" s="168"/>
      <c r="G116" s="168"/>
      <c r="H116" s="168"/>
      <c r="I116" s="168"/>
    </row>
    <row r="117" spans="1:9" ht="40.5" customHeight="1">
      <c r="A117" s="111">
        <v>1</v>
      </c>
      <c r="B117" s="256" t="s">
        <v>74</v>
      </c>
      <c r="C117" s="256"/>
      <c r="D117" s="256"/>
      <c r="E117" s="256"/>
      <c r="F117" s="256"/>
      <c r="G117" s="256"/>
      <c r="H117" s="256"/>
      <c r="I117" s="256"/>
    </row>
    <row r="118" spans="1:9" ht="17.25" customHeight="1">
      <c r="A118" s="169" t="s">
        <v>76</v>
      </c>
      <c r="B118" s="192"/>
      <c r="C118" s="192"/>
      <c r="D118" s="192"/>
      <c r="E118" s="192"/>
      <c r="F118" s="192"/>
      <c r="G118" s="192"/>
      <c r="H118" s="192"/>
      <c r="I118" s="192"/>
    </row>
    <row r="119" spans="1:9" ht="54" customHeight="1">
      <c r="A119" s="111"/>
      <c r="B119" s="256" t="s">
        <v>75</v>
      </c>
      <c r="C119" s="256"/>
      <c r="D119" s="256"/>
      <c r="E119" s="256"/>
      <c r="F119" s="256"/>
      <c r="G119" s="256"/>
      <c r="H119" s="256"/>
      <c r="I119" s="256"/>
    </row>
    <row r="120" spans="1:9" ht="18.75">
      <c r="A120" s="169" t="s">
        <v>76</v>
      </c>
      <c r="B120" s="195"/>
      <c r="C120" s="195"/>
      <c r="D120" s="195"/>
      <c r="E120" s="195"/>
      <c r="F120" s="195"/>
      <c r="G120" s="195"/>
      <c r="H120" s="195"/>
      <c r="I120" s="195"/>
    </row>
    <row r="121" spans="1:9" ht="72" customHeight="1">
      <c r="A121" s="111"/>
      <c r="B121" s="244" t="s">
        <v>208</v>
      </c>
      <c r="C121" s="244"/>
      <c r="D121" s="244"/>
      <c r="E121" s="244"/>
      <c r="F121" s="244"/>
      <c r="G121" s="244"/>
      <c r="H121" s="244"/>
      <c r="I121" s="244"/>
    </row>
    <row r="122" spans="1:9" ht="18.75" customHeight="1">
      <c r="A122" s="247" t="s">
        <v>201</v>
      </c>
      <c r="B122" s="247"/>
      <c r="C122" s="247"/>
      <c r="D122" s="247"/>
      <c r="E122" s="247"/>
      <c r="F122" s="247"/>
      <c r="G122" s="247"/>
      <c r="H122" s="247"/>
      <c r="I122" s="247"/>
    </row>
    <row r="123" spans="1:9" ht="14.25" customHeight="1">
      <c r="A123" s="171"/>
      <c r="B123" s="89"/>
      <c r="C123" s="89"/>
      <c r="D123" s="89"/>
      <c r="E123" s="89"/>
      <c r="F123" s="90"/>
      <c r="G123" s="89"/>
      <c r="H123" s="171"/>
      <c r="I123" s="171"/>
    </row>
    <row r="124" spans="1:9" ht="18.75">
      <c r="A124" s="245" t="s">
        <v>42</v>
      </c>
      <c r="B124" s="245"/>
      <c r="C124" s="245"/>
      <c r="D124" s="245"/>
      <c r="E124" s="245"/>
      <c r="F124" s="245"/>
      <c r="G124" s="245"/>
      <c r="H124" s="245"/>
      <c r="I124" s="245"/>
    </row>
    <row r="125" spans="1:9" ht="14.25" customHeight="1">
      <c r="A125" s="193"/>
      <c r="B125" s="193"/>
      <c r="C125" s="193"/>
      <c r="D125" s="193"/>
      <c r="E125" s="193"/>
      <c r="F125" s="193"/>
      <c r="G125" s="193"/>
      <c r="H125" s="193"/>
      <c r="I125" s="193"/>
    </row>
    <row r="126" spans="1:9" ht="43.5" customHeight="1">
      <c r="A126" s="246" t="s">
        <v>207</v>
      </c>
      <c r="B126" s="246"/>
      <c r="C126" s="246"/>
      <c r="D126" s="246"/>
      <c r="E126" s="246"/>
      <c r="F126" s="246"/>
      <c r="G126" s="246"/>
      <c r="H126" s="246"/>
      <c r="I126" s="246"/>
    </row>
    <row r="127" spans="1:9" ht="29.25" customHeight="1">
      <c r="A127" s="24" t="s">
        <v>99</v>
      </c>
      <c r="B127" s="23"/>
      <c r="C127" s="23"/>
      <c r="D127" s="23"/>
      <c r="E127" s="23"/>
      <c r="F127" s="23"/>
      <c r="G127" s="23"/>
      <c r="H127" s="23"/>
      <c r="I127" s="23"/>
    </row>
    <row r="128" spans="1:9" ht="14.25" customHeight="1">
      <c r="A128" s="23"/>
      <c r="B128" s="23"/>
      <c r="C128" s="23"/>
      <c r="D128" s="23"/>
      <c r="E128" s="23"/>
      <c r="F128" s="23"/>
      <c r="G128" s="23"/>
      <c r="H128" s="23"/>
      <c r="I128" s="23"/>
    </row>
    <row r="129" spans="1:9" ht="18.75">
      <c r="A129" s="245" t="s">
        <v>43</v>
      </c>
      <c r="B129" s="245"/>
      <c r="C129" s="245"/>
      <c r="D129" s="245"/>
      <c r="E129" s="245"/>
      <c r="F129" s="245"/>
      <c r="G129" s="245"/>
      <c r="H129" s="245"/>
      <c r="I129" s="245"/>
    </row>
    <row r="130" spans="1:9" ht="14.25" customHeight="1">
      <c r="A130" s="200"/>
      <c r="B130" s="200"/>
      <c r="C130" s="200"/>
      <c r="D130" s="200"/>
      <c r="E130" s="200"/>
      <c r="F130" s="200"/>
      <c r="G130" s="200"/>
      <c r="H130" s="200"/>
      <c r="I130" s="200"/>
    </row>
    <row r="131" spans="1:9" ht="18.75">
      <c r="A131" s="23" t="s">
        <v>131</v>
      </c>
      <c r="B131" s="23"/>
      <c r="C131" s="23"/>
      <c r="D131" s="23"/>
      <c r="E131" s="23"/>
      <c r="F131" s="23"/>
      <c r="G131" s="23"/>
      <c r="H131" s="23"/>
      <c r="I131" s="23"/>
    </row>
    <row r="132" spans="1:9" ht="18.75">
      <c r="A132" s="241">
        <f>I84</f>
        <v>1311</v>
      </c>
      <c r="B132" s="241"/>
      <c r="C132" s="23" t="s">
        <v>44</v>
      </c>
      <c r="D132" s="126"/>
      <c r="F132" s="23"/>
      <c r="G132" s="23"/>
      <c r="H132" s="23"/>
      <c r="I132" s="23"/>
    </row>
    <row r="133" spans="1:9" ht="18.75">
      <c r="A133" s="23" t="s">
        <v>132</v>
      </c>
      <c r="B133" s="23"/>
      <c r="C133" s="241">
        <f>I86</f>
        <v>0</v>
      </c>
      <c r="D133" s="241"/>
      <c r="E133" s="23" t="s">
        <v>87</v>
      </c>
      <c r="F133" s="23"/>
      <c r="G133" s="23"/>
      <c r="H133" s="23"/>
      <c r="I133" s="23"/>
    </row>
    <row r="134" spans="1:9" ht="18.75">
      <c r="A134" s="23"/>
      <c r="B134" s="23"/>
      <c r="C134" s="91"/>
      <c r="D134" s="23"/>
      <c r="E134" s="23"/>
      <c r="F134" s="23"/>
      <c r="G134" s="23"/>
      <c r="H134" s="23"/>
      <c r="I134" s="23"/>
    </row>
    <row r="135" spans="1:9" ht="18.75">
      <c r="A135" s="23" t="s">
        <v>45</v>
      </c>
      <c r="B135" s="242"/>
      <c r="C135" s="242"/>
      <c r="D135" s="23"/>
      <c r="E135" s="23"/>
      <c r="F135" s="23"/>
      <c r="G135" s="23"/>
      <c r="H135" s="23"/>
      <c r="I135" s="23"/>
    </row>
    <row r="136" spans="1:9" ht="18.75">
      <c r="A136" s="23"/>
      <c r="B136" s="172"/>
      <c r="C136" s="172"/>
      <c r="D136" s="23"/>
      <c r="E136" s="23"/>
      <c r="F136" s="88" t="s">
        <v>133</v>
      </c>
      <c r="G136" s="24">
        <f>C113</f>
        <v>0</v>
      </c>
      <c r="H136" s="23"/>
      <c r="I136" s="23"/>
    </row>
    <row r="137" spans="1:9" ht="18.75">
      <c r="A137" s="23"/>
      <c r="B137" s="23"/>
      <c r="C137" s="23"/>
      <c r="D137" s="23"/>
      <c r="E137" s="93"/>
      <c r="F137" s="93"/>
      <c r="H137" s="23"/>
      <c r="I137" s="23"/>
    </row>
    <row r="138" spans="1:9" ht="32.25" customHeight="1">
      <c r="A138" s="25" t="s">
        <v>46</v>
      </c>
      <c r="B138" s="18"/>
      <c r="C138" s="18"/>
      <c r="D138" s="18"/>
      <c r="E138" s="18"/>
      <c r="F138" s="18"/>
      <c r="G138" s="18"/>
      <c r="H138" s="18"/>
      <c r="I138" s="18"/>
    </row>
    <row r="139" spans="1:9" ht="15.75">
      <c r="A139" s="183" t="s">
        <v>189</v>
      </c>
      <c r="B139" s="14" t="s">
        <v>188</v>
      </c>
      <c r="C139" s="22"/>
      <c r="D139" s="22"/>
      <c r="E139" s="22"/>
      <c r="F139" s="22"/>
      <c r="G139" s="22"/>
      <c r="H139" s="18"/>
      <c r="I139" s="18"/>
    </row>
    <row r="140" spans="1:9" ht="15.75">
      <c r="A140" s="183" t="s">
        <v>189</v>
      </c>
      <c r="B140" s="14" t="s">
        <v>190</v>
      </c>
      <c r="C140" s="22"/>
      <c r="D140" s="22"/>
      <c r="E140" s="22"/>
      <c r="F140" s="22"/>
      <c r="G140" s="22"/>
      <c r="H140" s="18"/>
      <c r="I140" s="18"/>
    </row>
    <row r="141" spans="1:9" ht="15.75">
      <c r="A141" s="183" t="s">
        <v>189</v>
      </c>
      <c r="B141" s="14" t="s">
        <v>191</v>
      </c>
      <c r="C141" s="22"/>
      <c r="D141" s="22"/>
      <c r="E141" s="22"/>
      <c r="F141" s="22"/>
      <c r="G141" s="22"/>
      <c r="H141" s="18"/>
      <c r="I141" s="18"/>
    </row>
    <row r="142" spans="1:9" ht="15.75">
      <c r="A142" s="183" t="s">
        <v>189</v>
      </c>
      <c r="B142" s="14" t="s">
        <v>192</v>
      </c>
      <c r="C142" s="22"/>
      <c r="D142" s="22"/>
      <c r="E142" s="22"/>
      <c r="F142" s="22"/>
      <c r="G142" s="22"/>
      <c r="H142" s="18"/>
      <c r="I142" s="18"/>
    </row>
    <row r="143" spans="1:9" ht="15.75">
      <c r="A143" s="183" t="s">
        <v>189</v>
      </c>
      <c r="B143" s="14" t="s">
        <v>193</v>
      </c>
      <c r="C143" s="22"/>
      <c r="D143" s="22"/>
      <c r="E143" s="22"/>
      <c r="F143" s="22"/>
      <c r="G143" s="22"/>
      <c r="H143" s="18"/>
      <c r="I143" s="18"/>
    </row>
    <row r="144" spans="1:9" ht="15.75">
      <c r="A144" s="183" t="s">
        <v>189</v>
      </c>
      <c r="B144" s="14" t="s">
        <v>194</v>
      </c>
      <c r="C144" s="22"/>
      <c r="D144" s="22"/>
      <c r="E144" s="22"/>
      <c r="F144" s="22"/>
      <c r="G144" s="22"/>
      <c r="H144" s="18"/>
      <c r="I144" s="18"/>
    </row>
    <row r="145" spans="1:9" ht="15.75">
      <c r="A145" s="183" t="s">
        <v>189</v>
      </c>
      <c r="B145" s="14" t="s">
        <v>195</v>
      </c>
      <c r="C145" s="22"/>
      <c r="D145" s="22"/>
      <c r="E145" s="22"/>
      <c r="F145" s="22"/>
      <c r="G145" s="22"/>
      <c r="H145" s="18"/>
      <c r="I145" s="18"/>
    </row>
    <row r="146" spans="1:9" ht="15.75">
      <c r="A146" s="183" t="s">
        <v>189</v>
      </c>
      <c r="B146" s="14" t="s">
        <v>196</v>
      </c>
      <c r="C146" s="22"/>
      <c r="D146" s="22"/>
      <c r="E146" s="22"/>
      <c r="F146" s="22"/>
      <c r="G146" s="22"/>
      <c r="H146" s="18"/>
      <c r="I146" s="18"/>
    </row>
    <row r="147" spans="1:9" ht="15.75">
      <c r="A147" s="183" t="s">
        <v>189</v>
      </c>
      <c r="B147" s="14" t="s">
        <v>197</v>
      </c>
      <c r="C147" s="22"/>
      <c r="D147" s="22"/>
      <c r="E147" s="22"/>
      <c r="F147" s="22"/>
      <c r="G147" s="22"/>
      <c r="H147" s="18"/>
      <c r="I147" s="18"/>
    </row>
    <row r="148" spans="1:9" ht="15.75">
      <c r="A148" s="183" t="s">
        <v>189</v>
      </c>
      <c r="B148" s="14" t="s">
        <v>198</v>
      </c>
      <c r="C148" s="22"/>
      <c r="D148" s="22"/>
      <c r="E148" s="22"/>
      <c r="F148" s="22"/>
      <c r="G148" s="22"/>
      <c r="H148" s="18"/>
      <c r="I148" s="18"/>
    </row>
    <row r="149" spans="1:9" ht="15.75">
      <c r="A149" s="14"/>
      <c r="B149" s="22"/>
      <c r="C149" s="22"/>
      <c r="D149" s="22"/>
      <c r="E149" s="22"/>
      <c r="F149" s="22"/>
      <c r="G149" s="22"/>
      <c r="H149" s="18"/>
      <c r="I149" s="18"/>
    </row>
    <row r="150" spans="1:9" ht="15">
      <c r="A150" s="13"/>
      <c r="B150" s="18"/>
      <c r="C150" s="18"/>
      <c r="D150" s="18"/>
      <c r="E150" s="18"/>
      <c r="F150" s="18"/>
      <c r="G150" s="18"/>
      <c r="H150" s="18"/>
      <c r="I150" s="18"/>
    </row>
    <row r="151" spans="1:9" ht="18.75">
      <c r="A151" s="92" t="s">
        <v>47</v>
      </c>
      <c r="B151" s="23"/>
      <c r="C151" s="23"/>
      <c r="D151" s="23"/>
      <c r="E151" s="23"/>
      <c r="F151" s="23"/>
      <c r="G151" s="23"/>
      <c r="H151" s="23"/>
      <c r="I151" s="23"/>
    </row>
    <row r="152" spans="1:9" ht="18.75">
      <c r="A152" s="93" t="s">
        <v>48</v>
      </c>
      <c r="B152" s="94">
        <f>C113</f>
        <v>0</v>
      </c>
      <c r="C152" s="93"/>
      <c r="D152" s="93"/>
      <c r="E152" s="93"/>
      <c r="F152" s="23"/>
      <c r="G152" s="23" t="s">
        <v>49</v>
      </c>
      <c r="H152" s="184"/>
      <c r="I152" s="23"/>
    </row>
    <row r="153" spans="1:9" ht="18.75">
      <c r="A153" s="23"/>
      <c r="B153" s="23"/>
      <c r="C153" s="23"/>
      <c r="D153" s="23"/>
      <c r="E153" s="23"/>
      <c r="F153" s="23"/>
      <c r="G153" s="23"/>
      <c r="H153" s="23"/>
      <c r="I153" s="23"/>
    </row>
    <row r="154" spans="1:9" ht="18.75">
      <c r="A154" s="23" t="s">
        <v>50</v>
      </c>
      <c r="B154" s="184"/>
      <c r="C154" s="23"/>
      <c r="D154" s="23"/>
      <c r="E154" s="23"/>
      <c r="F154" s="23"/>
      <c r="G154" s="23" t="s">
        <v>206</v>
      </c>
      <c r="H154" s="184"/>
      <c r="I154" s="23"/>
    </row>
    <row r="155" spans="1:9" ht="18.75">
      <c r="A155" s="23"/>
      <c r="B155" s="23"/>
      <c r="C155" s="23"/>
      <c r="D155" s="23"/>
      <c r="E155" s="23"/>
      <c r="F155" s="23"/>
      <c r="I155" s="23"/>
    </row>
    <row r="156" spans="1:9" ht="18.75">
      <c r="A156" s="23" t="s">
        <v>210</v>
      </c>
      <c r="B156" s="184"/>
      <c r="C156" s="152"/>
      <c r="D156" s="152"/>
      <c r="E156" s="152"/>
      <c r="F156" s="152"/>
      <c r="G156" s="23" t="s">
        <v>109</v>
      </c>
      <c r="H156" s="184"/>
      <c r="I156" s="94"/>
    </row>
    <row r="157" spans="1:9" ht="18.75">
      <c r="A157" s="93"/>
      <c r="B157" s="23"/>
      <c r="C157" s="23"/>
      <c r="D157" s="23"/>
      <c r="E157" s="23"/>
      <c r="F157" s="23"/>
      <c r="G157" s="23"/>
      <c r="H157" s="23"/>
      <c r="I157" s="23"/>
    </row>
    <row r="158" spans="1:9" ht="18.75">
      <c r="A158" s="23" t="s">
        <v>205</v>
      </c>
      <c r="B158" s="184"/>
      <c r="C158" s="23"/>
      <c r="D158" s="23"/>
      <c r="E158" s="23"/>
      <c r="F158" s="23"/>
      <c r="G158" s="23" t="s">
        <v>51</v>
      </c>
      <c r="H158" s="184"/>
      <c r="I158" s="23"/>
    </row>
    <row r="159" spans="1:9" ht="15">
      <c r="A159" s="18"/>
      <c r="B159" s="18"/>
      <c r="C159" s="18"/>
      <c r="D159" s="18"/>
      <c r="E159" s="18"/>
      <c r="F159" s="18"/>
      <c r="G159" s="18"/>
      <c r="H159" s="18"/>
      <c r="I159" s="18"/>
    </row>
    <row r="160" spans="1:9" ht="15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8.75">
      <c r="A161" s="194" t="s">
        <v>52</v>
      </c>
      <c r="B161" s="194">
        <f>A12</f>
        <v>0</v>
      </c>
      <c r="C161" s="103" t="s">
        <v>22</v>
      </c>
      <c r="D161" s="93"/>
      <c r="E161" s="93"/>
      <c r="F161" s="173"/>
      <c r="G161" s="194" t="s">
        <v>52</v>
      </c>
      <c r="H161" s="194">
        <f>A15</f>
        <v>0</v>
      </c>
      <c r="I161" s="103" t="s">
        <v>53</v>
      </c>
    </row>
    <row r="162" spans="1:9" ht="18.75">
      <c r="A162" s="93"/>
      <c r="B162" s="93"/>
      <c r="C162" s="93"/>
      <c r="D162" s="93"/>
      <c r="E162" s="93"/>
      <c r="F162" s="173"/>
      <c r="G162" s="194" t="s">
        <v>52</v>
      </c>
      <c r="H162" s="194">
        <f>H106</f>
        <v>0</v>
      </c>
      <c r="I162" s="104" t="s">
        <v>77</v>
      </c>
    </row>
    <row r="163" spans="1:9" ht="18.75">
      <c r="A163" s="93"/>
      <c r="B163" s="93"/>
      <c r="C163" s="93"/>
      <c r="D163" s="93"/>
      <c r="E163" s="93"/>
      <c r="F163" s="93"/>
      <c r="G163" s="93"/>
      <c r="H163" s="93"/>
      <c r="I163" s="93"/>
    </row>
    <row r="164" spans="1:9" ht="20.25">
      <c r="A164" s="243" t="s">
        <v>0</v>
      </c>
      <c r="B164" s="243"/>
      <c r="C164" s="243"/>
      <c r="D164" s="243"/>
      <c r="E164" s="243"/>
      <c r="F164" s="243"/>
      <c r="G164" s="243"/>
      <c r="H164" s="243"/>
      <c r="I164" s="243"/>
    </row>
    <row r="165" spans="1:9" ht="20.25">
      <c r="A165" s="243" t="str">
        <f>A5</f>
        <v>IN COMPOSIZIONE MONOCRATICA</v>
      </c>
      <c r="B165" s="243"/>
      <c r="C165" s="243"/>
      <c r="D165" s="243"/>
      <c r="E165" s="243"/>
      <c r="F165" s="243"/>
      <c r="G165" s="243"/>
      <c r="H165" s="243"/>
      <c r="I165" s="243"/>
    </row>
    <row r="166" spans="1:9" ht="20.25">
      <c r="A166" s="222"/>
      <c r="B166" s="222"/>
      <c r="C166" s="222"/>
      <c r="D166" s="222"/>
      <c r="E166" s="222"/>
      <c r="F166" s="222"/>
      <c r="G166" s="222"/>
      <c r="H166" s="222"/>
      <c r="I166" s="222"/>
    </row>
    <row r="167" spans="1:9" ht="27.75" customHeight="1">
      <c r="A167" s="243" t="s">
        <v>54</v>
      </c>
      <c r="B167" s="243"/>
      <c r="C167" s="243"/>
      <c r="D167" s="243"/>
      <c r="E167" s="243"/>
      <c r="F167" s="243"/>
      <c r="G167" s="243"/>
      <c r="H167" s="243"/>
      <c r="I167" s="243"/>
    </row>
    <row r="168" spans="1:9" ht="27.75" customHeight="1">
      <c r="A168" s="222"/>
      <c r="B168" s="222"/>
      <c r="C168" s="222"/>
      <c r="D168" s="222"/>
      <c r="E168" s="222"/>
      <c r="F168" s="222"/>
      <c r="G168" s="222"/>
      <c r="H168" s="222"/>
      <c r="I168" s="222"/>
    </row>
    <row r="169" spans="1:9" ht="15">
      <c r="A169" s="13"/>
      <c r="B169" s="13"/>
      <c r="C169" s="13"/>
      <c r="D169" s="13"/>
      <c r="E169" s="13"/>
      <c r="F169" s="13"/>
      <c r="G169" s="13"/>
      <c r="H169" s="13"/>
      <c r="I169" s="13"/>
    </row>
    <row r="170" spans="1:9" ht="18.75">
      <c r="A170" s="93" t="s">
        <v>78</v>
      </c>
      <c r="B170" s="105">
        <f>F101</f>
        <v>0</v>
      </c>
      <c r="C170" s="93"/>
      <c r="D170" s="93"/>
      <c r="E170" s="93"/>
      <c r="F170" s="93"/>
      <c r="G170" s="93"/>
      <c r="H170" s="93"/>
      <c r="I170" s="93"/>
    </row>
    <row r="171" spans="1:9" ht="18.75">
      <c r="A171" s="93" t="s">
        <v>124</v>
      </c>
      <c r="B171" s="93"/>
      <c r="C171" s="93"/>
      <c r="D171" s="93"/>
      <c r="E171" s="93"/>
      <c r="F171" s="93"/>
      <c r="H171" s="117">
        <f>C113</f>
        <v>0</v>
      </c>
      <c r="I171" s="93"/>
    </row>
    <row r="172" spans="1:9" ht="18.75">
      <c r="A172" s="93"/>
      <c r="B172" s="93"/>
      <c r="C172" s="93"/>
      <c r="D172" s="93"/>
      <c r="E172" s="93"/>
      <c r="F172" s="93"/>
      <c r="G172" s="93"/>
      <c r="H172" s="93"/>
      <c r="I172" s="93"/>
    </row>
    <row r="173" spans="1:8" ht="18.75">
      <c r="A173" s="93" t="s">
        <v>114</v>
      </c>
      <c r="B173" s="93"/>
      <c r="C173" s="106">
        <f>E12</f>
        <v>0</v>
      </c>
      <c r="D173" s="107"/>
      <c r="E173" s="107"/>
      <c r="F173" s="154"/>
      <c r="G173" s="24">
        <f>G48</f>
        <v>0</v>
      </c>
      <c r="H173" s="23" t="s">
        <v>3</v>
      </c>
    </row>
    <row r="174" spans="1:8" ht="18.75">
      <c r="A174" s="93"/>
      <c r="B174" s="93"/>
      <c r="C174" s="223"/>
      <c r="D174" s="93"/>
      <c r="E174" s="93"/>
      <c r="F174" s="3"/>
      <c r="G174" s="24"/>
      <c r="H174" s="23"/>
    </row>
    <row r="175" spans="1:9" ht="24.75" customHeight="1">
      <c r="A175" s="229" t="s">
        <v>82</v>
      </c>
      <c r="B175" s="229"/>
      <c r="C175" s="229"/>
      <c r="D175" s="229"/>
      <c r="E175" s="229"/>
      <c r="F175" s="229"/>
      <c r="G175" s="229"/>
      <c r="H175" s="229"/>
      <c r="I175" s="229"/>
    </row>
    <row r="176" spans="1:9" ht="18" customHeight="1">
      <c r="A176" s="234" t="s">
        <v>81</v>
      </c>
      <c r="B176" s="234"/>
      <c r="C176" s="196"/>
      <c r="D176" s="196"/>
      <c r="E176" s="196"/>
      <c r="F176" s="196"/>
      <c r="G176" s="196"/>
      <c r="H176" s="196"/>
      <c r="I176" s="196"/>
    </row>
    <row r="177" spans="1:9" ht="75" customHeight="1">
      <c r="A177" s="235" t="str">
        <f>IF(A117=1,B117,IF(A119=1,B119,IF(A121=1,B121)))</f>
        <v>difensore di imputato/indagato ammesso al Patrocinio a spese dello Stato con provvedimento emesso da questo Ufficio in data ______________ (ipotesi ex art. 82 D.P.R. 115/2002)</v>
      </c>
      <c r="B177" s="235"/>
      <c r="C177" s="235"/>
      <c r="D177" s="235"/>
      <c r="E177" s="235"/>
      <c r="F177" s="235"/>
      <c r="G177" s="235"/>
      <c r="H177" s="235"/>
      <c r="I177" s="235"/>
    </row>
    <row r="178" spans="1:9" ht="24.75" customHeight="1">
      <c r="A178" s="229" t="s">
        <v>80</v>
      </c>
      <c r="B178" s="229"/>
      <c r="C178" s="229"/>
      <c r="D178" s="229"/>
      <c r="E178" s="229"/>
      <c r="F178" s="229"/>
      <c r="G178" s="229"/>
      <c r="H178" s="229"/>
      <c r="I178" s="229"/>
    </row>
    <row r="179" spans="1:9" ht="66" customHeight="1">
      <c r="A179" s="232" t="s">
        <v>83</v>
      </c>
      <c r="B179" s="232"/>
      <c r="C179" s="232"/>
      <c r="D179" s="232"/>
      <c r="E179" s="232"/>
      <c r="F179" s="232"/>
      <c r="G179" s="232"/>
      <c r="H179" s="232"/>
      <c r="I179" s="232"/>
    </row>
    <row r="180" spans="1:9" ht="68.25" customHeight="1">
      <c r="A180" s="232" t="s">
        <v>209</v>
      </c>
      <c r="B180" s="232"/>
      <c r="C180" s="232"/>
      <c r="D180" s="232"/>
      <c r="E180" s="232"/>
      <c r="F180" s="232"/>
      <c r="G180" s="232"/>
      <c r="H180" s="232"/>
      <c r="I180" s="232"/>
    </row>
    <row r="181" spans="1:9" ht="36" customHeight="1">
      <c r="A181" s="232" t="s">
        <v>85</v>
      </c>
      <c r="B181" s="232"/>
      <c r="C181" s="232"/>
      <c r="D181" s="232"/>
      <c r="E181" s="232"/>
      <c r="F181" s="232"/>
      <c r="G181" s="232"/>
      <c r="H181" s="232"/>
      <c r="I181" s="232"/>
    </row>
    <row r="182" spans="1:9" ht="20.25" customHeight="1">
      <c r="A182" s="232" t="s">
        <v>84</v>
      </c>
      <c r="B182" s="232"/>
      <c r="C182" s="232"/>
      <c r="D182" s="232"/>
      <c r="E182" s="232"/>
      <c r="F182" s="232"/>
      <c r="G182" s="232"/>
      <c r="H182" s="232"/>
      <c r="I182" s="232"/>
    </row>
    <row r="183" spans="1:9" ht="22.5" customHeight="1">
      <c r="A183" s="229" t="s">
        <v>86</v>
      </c>
      <c r="B183" s="229"/>
      <c r="C183" s="229"/>
      <c r="D183" s="229"/>
      <c r="E183" s="229"/>
      <c r="F183" s="229"/>
      <c r="G183" s="229"/>
      <c r="H183" s="229"/>
      <c r="I183" s="229"/>
    </row>
    <row r="184" spans="1:9" ht="25.5" customHeight="1">
      <c r="A184" s="93" t="s">
        <v>125</v>
      </c>
      <c r="B184" s="167"/>
      <c r="D184" s="93">
        <f>C113</f>
        <v>0</v>
      </c>
      <c r="E184" s="93"/>
      <c r="F184" s="93"/>
      <c r="G184" s="239" t="s">
        <v>199</v>
      </c>
      <c r="H184" s="239"/>
      <c r="I184" s="199">
        <f>I84</f>
        <v>1311</v>
      </c>
    </row>
    <row r="185" spans="1:9" ht="18.75">
      <c r="A185" s="127" t="s">
        <v>134</v>
      </c>
      <c r="B185" s="93"/>
      <c r="C185" s="93"/>
      <c r="D185" s="93"/>
      <c r="E185" s="93"/>
      <c r="F185" s="93"/>
      <c r="G185" s="186"/>
      <c r="I185" s="93"/>
    </row>
    <row r="186" spans="1:9" ht="18.75">
      <c r="A186" s="93" t="s">
        <v>200</v>
      </c>
      <c r="B186" s="93"/>
      <c r="C186" s="240">
        <f>I86</f>
        <v>0</v>
      </c>
      <c r="D186" s="240"/>
      <c r="E186" s="127" t="s">
        <v>135</v>
      </c>
      <c r="F186" s="93"/>
      <c r="G186" s="186"/>
      <c r="I186" s="93"/>
    </row>
    <row r="187" spans="1:9" ht="18.75">
      <c r="A187" s="93"/>
      <c r="B187" s="93"/>
      <c r="C187" s="93"/>
      <c r="D187" s="93"/>
      <c r="E187" s="167"/>
      <c r="F187" s="93"/>
      <c r="G187" s="93"/>
      <c r="H187" s="93"/>
      <c r="I187" s="93"/>
    </row>
    <row r="188" spans="1:9" ht="21" customHeight="1">
      <c r="A188" s="233" t="s">
        <v>115</v>
      </c>
      <c r="B188" s="233"/>
      <c r="C188" s="233"/>
      <c r="D188" s="233"/>
      <c r="E188" s="233"/>
      <c r="F188" s="233"/>
      <c r="G188" s="233"/>
      <c r="H188" s="233"/>
      <c r="I188" s="233"/>
    </row>
    <row r="189" spans="1:9" ht="42" customHeight="1">
      <c r="A189" s="233" t="s">
        <v>88</v>
      </c>
      <c r="B189" s="233"/>
      <c r="C189" s="233"/>
      <c r="D189" s="233"/>
      <c r="E189" s="233"/>
      <c r="F189" s="233"/>
      <c r="G189" s="233"/>
      <c r="H189" s="233"/>
      <c r="I189" s="233"/>
    </row>
    <row r="190" spans="1:9" ht="39.75" customHeight="1">
      <c r="A190" s="233" t="s">
        <v>89</v>
      </c>
      <c r="B190" s="233"/>
      <c r="C190" s="233"/>
      <c r="D190" s="233"/>
      <c r="E190" s="233"/>
      <c r="F190" s="233"/>
      <c r="G190" s="233"/>
      <c r="H190" s="233"/>
      <c r="I190" s="233"/>
    </row>
    <row r="191" spans="1:9" ht="24.75" customHeight="1">
      <c r="A191" s="93" t="s">
        <v>55</v>
      </c>
      <c r="B191" s="93"/>
      <c r="C191" s="93"/>
      <c r="D191" s="93"/>
      <c r="E191" s="93"/>
      <c r="F191" s="93"/>
      <c r="G191" s="93"/>
      <c r="H191" s="93"/>
      <c r="I191" s="93"/>
    </row>
    <row r="192" spans="1:9" ht="18.75">
      <c r="A192" s="93"/>
      <c r="B192" s="93"/>
      <c r="C192" s="93"/>
      <c r="D192" s="93"/>
      <c r="E192" s="93"/>
      <c r="F192" s="167"/>
      <c r="G192" s="167"/>
      <c r="H192" s="93" t="s">
        <v>56</v>
      </c>
      <c r="I192" s="93"/>
    </row>
    <row r="193" spans="1:9" ht="17.25" customHeight="1">
      <c r="A193" s="167"/>
      <c r="B193" s="167"/>
      <c r="C193" s="167"/>
      <c r="D193" s="167"/>
      <c r="E193" s="93"/>
      <c r="F193" s="167"/>
      <c r="G193" s="93"/>
      <c r="H193" s="93"/>
      <c r="I193" s="93"/>
    </row>
    <row r="194" spans="1:9" ht="18.75">
      <c r="A194" s="93" t="s">
        <v>112</v>
      </c>
      <c r="B194" s="93"/>
      <c r="C194" s="93"/>
      <c r="D194" s="93"/>
      <c r="E194" s="93"/>
      <c r="F194" s="93"/>
      <c r="G194" s="93"/>
      <c r="H194" s="93"/>
      <c r="I194" s="93"/>
    </row>
    <row r="195" spans="1:9" ht="18.75">
      <c r="A195" s="93" t="s">
        <v>76</v>
      </c>
      <c r="B195" s="93"/>
      <c r="C195" s="93"/>
      <c r="D195" s="93"/>
      <c r="E195" s="93"/>
      <c r="F195" s="93"/>
      <c r="G195" s="93"/>
      <c r="H195" s="93"/>
      <c r="I195" s="93"/>
    </row>
    <row r="196" spans="1:9" ht="18.75">
      <c r="A196" s="93" t="s">
        <v>90</v>
      </c>
      <c r="B196" s="93"/>
      <c r="C196" s="93"/>
      <c r="D196" s="93"/>
      <c r="E196" s="93"/>
      <c r="F196" s="93"/>
      <c r="G196" s="93"/>
      <c r="H196" s="93"/>
      <c r="I196" s="93"/>
    </row>
    <row r="197" spans="1:9" ht="18.75">
      <c r="A197" s="108"/>
      <c r="B197" s="108"/>
      <c r="C197" s="108"/>
      <c r="D197" s="108"/>
      <c r="E197" s="108"/>
      <c r="F197" s="108"/>
      <c r="G197" s="167"/>
      <c r="H197" s="104" t="s">
        <v>57</v>
      </c>
      <c r="I197" s="108"/>
    </row>
    <row r="198" spans="1:9" ht="44.25" customHeight="1">
      <c r="A198" s="10"/>
      <c r="B198" s="9"/>
      <c r="C198" s="9"/>
      <c r="D198" s="9"/>
      <c r="E198" s="9"/>
      <c r="F198" s="9"/>
      <c r="G198" s="17"/>
      <c r="H198" s="17"/>
      <c r="I198" s="9"/>
    </row>
    <row r="199" spans="1:9" ht="23.25" customHeight="1">
      <c r="A199" s="236" t="s">
        <v>91</v>
      </c>
      <c r="B199" s="237"/>
      <c r="C199" s="237"/>
      <c r="D199" s="237"/>
      <c r="E199" s="237"/>
      <c r="F199" s="237"/>
      <c r="G199" s="237"/>
      <c r="H199" s="237"/>
      <c r="I199" s="238"/>
    </row>
    <row r="200" spans="1:9" ht="18.75">
      <c r="A200" s="109" t="s">
        <v>92</v>
      </c>
      <c r="B200" s="93"/>
      <c r="C200" s="93"/>
      <c r="D200" s="93"/>
      <c r="E200" s="93"/>
      <c r="F200" s="93"/>
      <c r="G200" s="93"/>
      <c r="H200" s="93"/>
      <c r="I200" s="110"/>
    </row>
    <row r="201" spans="1:9" ht="19.5" customHeight="1">
      <c r="A201" s="175" t="s">
        <v>110</v>
      </c>
      <c r="B201" s="93"/>
      <c r="C201" s="93"/>
      <c r="D201" s="93"/>
      <c r="E201" s="93"/>
      <c r="F201" s="93"/>
      <c r="G201" s="93"/>
      <c r="H201" s="93"/>
      <c r="I201" s="110"/>
    </row>
    <row r="202" spans="1:9" ht="23.25" customHeight="1">
      <c r="A202" s="175" t="s">
        <v>111</v>
      </c>
      <c r="B202" s="93"/>
      <c r="C202" s="93"/>
      <c r="D202" s="93"/>
      <c r="E202" s="93"/>
      <c r="F202" s="93"/>
      <c r="G202" s="93"/>
      <c r="H202" s="93"/>
      <c r="I202" s="110"/>
    </row>
    <row r="203" spans="1:9" ht="18.75">
      <c r="A203" s="225" t="s">
        <v>93</v>
      </c>
      <c r="B203" s="226"/>
      <c r="C203" s="226"/>
      <c r="D203" s="226"/>
      <c r="E203" s="226"/>
      <c r="F203" s="226"/>
      <c r="G203" s="226"/>
      <c r="H203" s="226"/>
      <c r="I203" s="227"/>
    </row>
    <row r="204" spans="1:9" ht="18.75">
      <c r="A204" s="228" t="s">
        <v>42</v>
      </c>
      <c r="B204" s="229"/>
      <c r="C204" s="229"/>
      <c r="D204" s="229"/>
      <c r="E204" s="229"/>
      <c r="F204" s="229"/>
      <c r="G204" s="229"/>
      <c r="H204" s="229"/>
      <c r="I204" s="230"/>
    </row>
    <row r="205" spans="1:9" ht="18.75">
      <c r="A205" s="109" t="s">
        <v>98</v>
      </c>
      <c r="B205" s="93"/>
      <c r="C205" s="93"/>
      <c r="D205" s="93"/>
      <c r="E205" s="93"/>
      <c r="F205" s="93"/>
      <c r="G205" s="93"/>
      <c r="H205" s="93"/>
      <c r="I205" s="110"/>
    </row>
    <row r="206" spans="1:9" ht="18.75">
      <c r="A206" s="109"/>
      <c r="B206" s="93"/>
      <c r="C206" s="93"/>
      <c r="D206" s="93"/>
      <c r="E206" s="93"/>
      <c r="F206" s="93"/>
      <c r="G206" s="93"/>
      <c r="H206" s="93"/>
      <c r="I206" s="110"/>
    </row>
    <row r="207" spans="1:9" ht="18.75">
      <c r="A207" s="109" t="s">
        <v>94</v>
      </c>
      <c r="B207" s="93"/>
      <c r="C207" s="93"/>
      <c r="D207" s="93"/>
      <c r="E207" s="93"/>
      <c r="F207" s="93"/>
      <c r="G207" s="93"/>
      <c r="H207" s="93"/>
      <c r="I207" s="110"/>
    </row>
    <row r="208" spans="1:9" ht="18.75">
      <c r="A208" s="176"/>
      <c r="B208" s="107"/>
      <c r="C208" s="107"/>
      <c r="D208" s="107"/>
      <c r="E208" s="107"/>
      <c r="F208" s="107"/>
      <c r="G208" s="107"/>
      <c r="H208" s="107" t="s">
        <v>95</v>
      </c>
      <c r="I208" s="177"/>
    </row>
    <row r="209" spans="1:9" ht="63" customHeight="1">
      <c r="A209" s="173"/>
      <c r="B209" s="173"/>
      <c r="C209" s="173"/>
      <c r="D209" s="173"/>
      <c r="E209" s="173"/>
      <c r="F209" s="173"/>
      <c r="G209" s="173"/>
      <c r="H209" s="173"/>
      <c r="I209" s="173"/>
    </row>
    <row r="210" spans="1:9" ht="18.75">
      <c r="A210" s="231" t="s">
        <v>96</v>
      </c>
      <c r="B210" s="231"/>
      <c r="C210" s="231"/>
      <c r="D210" s="231"/>
      <c r="E210" s="231"/>
      <c r="F210" s="231"/>
      <c r="G210" s="231"/>
      <c r="H210" s="231"/>
      <c r="I210" s="231"/>
    </row>
    <row r="211" spans="1:9" ht="18.75">
      <c r="A211" s="178"/>
      <c r="B211" s="179"/>
      <c r="C211" s="179"/>
      <c r="D211" s="179"/>
      <c r="E211" s="179"/>
      <c r="F211" s="179"/>
      <c r="G211" s="179"/>
      <c r="H211" s="179"/>
      <c r="I211" s="180"/>
    </row>
    <row r="212" spans="1:9" ht="18.75">
      <c r="A212" s="181" t="s">
        <v>97</v>
      </c>
      <c r="B212" s="93"/>
      <c r="C212" s="93"/>
      <c r="D212" s="93"/>
      <c r="E212" s="93"/>
      <c r="F212" s="93"/>
      <c r="G212" s="93"/>
      <c r="H212" s="93"/>
      <c r="I212" s="110"/>
    </row>
    <row r="213" spans="1:9" ht="18.75">
      <c r="A213" s="109"/>
      <c r="B213" s="93"/>
      <c r="C213" s="93"/>
      <c r="D213" s="93"/>
      <c r="E213" s="93"/>
      <c r="F213" s="93"/>
      <c r="G213" s="93"/>
      <c r="H213" s="93"/>
      <c r="I213" s="110"/>
    </row>
    <row r="214" spans="1:9" ht="18.75">
      <c r="A214" s="109" t="s">
        <v>94</v>
      </c>
      <c r="B214" s="93"/>
      <c r="C214" s="93"/>
      <c r="D214" s="93"/>
      <c r="E214" s="93"/>
      <c r="F214" s="93"/>
      <c r="G214" s="93"/>
      <c r="H214" s="93"/>
      <c r="I214" s="110"/>
    </row>
    <row r="215" spans="1:9" ht="18.75">
      <c r="A215" s="176"/>
      <c r="B215" s="107"/>
      <c r="C215" s="107"/>
      <c r="D215" s="107"/>
      <c r="E215" s="107"/>
      <c r="F215" s="107"/>
      <c r="G215" s="107"/>
      <c r="H215" s="107" t="s">
        <v>95</v>
      </c>
      <c r="I215" s="177"/>
    </row>
    <row r="216" spans="1:9" ht="18.75">
      <c r="A216" s="173"/>
      <c r="B216" s="173"/>
      <c r="C216" s="173"/>
      <c r="D216" s="173"/>
      <c r="E216" s="173"/>
      <c r="F216" s="173"/>
      <c r="G216" s="173"/>
      <c r="H216" s="173"/>
      <c r="I216" s="173"/>
    </row>
    <row r="217" spans="1:9" ht="15">
      <c r="A217" s="157"/>
      <c r="B217" s="157"/>
      <c r="C217" s="157"/>
      <c r="D217" s="157"/>
      <c r="E217" s="157"/>
      <c r="F217" s="157"/>
      <c r="G217" s="157"/>
      <c r="H217" s="157"/>
      <c r="I217" s="157"/>
    </row>
  </sheetData>
  <sheetProtection password="83AF" sheet="1" formatCells="0" selectLockedCells="1"/>
  <mergeCells count="69">
    <mergeCell ref="G184:H184"/>
    <mergeCell ref="C186:D186"/>
    <mergeCell ref="A210:I210"/>
    <mergeCell ref="A9:I9"/>
    <mergeCell ref="A188:I188"/>
    <mergeCell ref="A189:I189"/>
    <mergeCell ref="A190:I190"/>
    <mergeCell ref="A199:I199"/>
    <mergeCell ref="A203:I203"/>
    <mergeCell ref="A204:I204"/>
    <mergeCell ref="A178:I178"/>
    <mergeCell ref="A179:I179"/>
    <mergeCell ref="A180:I180"/>
    <mergeCell ref="A181:I181"/>
    <mergeCell ref="A182:I182"/>
    <mergeCell ref="A183:I183"/>
    <mergeCell ref="A164:I164"/>
    <mergeCell ref="A165:I165"/>
    <mergeCell ref="A167:I167"/>
    <mergeCell ref="A175:I175"/>
    <mergeCell ref="A176:B176"/>
    <mergeCell ref="A177:I177"/>
    <mergeCell ref="A124:I124"/>
    <mergeCell ref="A126:I126"/>
    <mergeCell ref="A129:I129"/>
    <mergeCell ref="A132:B132"/>
    <mergeCell ref="C133:D133"/>
    <mergeCell ref="B135:C135"/>
    <mergeCell ref="A103:I104"/>
    <mergeCell ref="A115:I115"/>
    <mergeCell ref="B117:I117"/>
    <mergeCell ref="B119:I119"/>
    <mergeCell ref="B121:I121"/>
    <mergeCell ref="A122:I122"/>
    <mergeCell ref="A94:I94"/>
    <mergeCell ref="A95:I95"/>
    <mergeCell ref="A99:I99"/>
    <mergeCell ref="A100:I100"/>
    <mergeCell ref="A101:E101"/>
    <mergeCell ref="F101:I101"/>
    <mergeCell ref="A45:I45"/>
    <mergeCell ref="A49:I49"/>
    <mergeCell ref="A52:F52"/>
    <mergeCell ref="A53:F53"/>
    <mergeCell ref="A87:I87"/>
    <mergeCell ref="A36:I36"/>
    <mergeCell ref="B38:E38"/>
    <mergeCell ref="A40:I40"/>
    <mergeCell ref="A42:I42"/>
    <mergeCell ref="A43:I43"/>
    <mergeCell ref="A44:I44"/>
    <mergeCell ref="C24:E24"/>
    <mergeCell ref="B29:E29"/>
    <mergeCell ref="H29:I29"/>
    <mergeCell ref="B34:E34"/>
    <mergeCell ref="H34:I34"/>
    <mergeCell ref="B35:E35"/>
    <mergeCell ref="A10:B10"/>
    <mergeCell ref="B12:C12"/>
    <mergeCell ref="B13:C13"/>
    <mergeCell ref="B19:E19"/>
    <mergeCell ref="C23:E23"/>
    <mergeCell ref="H23:I23"/>
    <mergeCell ref="A1:I1"/>
    <mergeCell ref="A2:I2"/>
    <mergeCell ref="A4:I4"/>
    <mergeCell ref="A5:I5"/>
    <mergeCell ref="A7:I7"/>
    <mergeCell ref="A8:I8"/>
  </mergeCells>
  <conditionalFormatting sqref="B152">
    <cfRule type="cellIs" priority="3" dxfId="12" operator="equal">
      <formula>"C131"</formula>
    </cfRule>
  </conditionalFormatting>
  <conditionalFormatting sqref="A15 A13">
    <cfRule type="iconSet" priority="2" dxfId="11">
      <iconSet iconSet="3ArrowsGray">
        <cfvo type="percent" val="0"/>
        <cfvo type="percent" val="33"/>
        <cfvo type="percent" val="67"/>
      </iconSet>
    </cfRule>
  </conditionalFormatting>
  <conditionalFormatting sqref="A12">
    <cfRule type="iconSet" priority="1" dxfId="11">
      <iconSet iconSet="3ArrowsGray">
        <cfvo type="percent" val="0"/>
        <cfvo type="percent" val="33"/>
        <cfvo type="percent" val="67"/>
      </iconSet>
    </cfRule>
  </conditionalFormatting>
  <dataValidations count="3">
    <dataValidation type="whole" allowBlank="1" showInputMessage="1" showErrorMessage="1" sqref="A41 G30 G35 A35 F39 F41">
      <formula1>1</formula1>
      <formula2>99</formula2>
    </dataValidation>
    <dataValidation type="whole" allowBlank="1" showInputMessage="1" showErrorMessage="1" sqref="A30">
      <formula1>1</formula1>
      <formula2>999</formula2>
    </dataValidation>
    <dataValidation type="whole" allowBlank="1" showInputMessage="1" showErrorMessage="1" sqref="G25">
      <formula1>0</formula1>
      <formula2>99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4" r:id="rId4"/>
  <rowBreaks count="3" manualBreakCount="3">
    <brk id="45" max="8" man="1"/>
    <brk id="97" max="8" man="1"/>
    <brk id="159" max="8" man="1"/>
  </rowBreaks>
  <drawing r:id="rId3"/>
  <legacyDrawing r:id="rId2"/>
  <oleObjects>
    <oleObject progId="Word.Picture.8" shapeId="140992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2.57421875" style="155" customWidth="1"/>
    <col min="2" max="2" width="11.00390625" style="155" bestFit="1" customWidth="1"/>
    <col min="3" max="5" width="9.7109375" style="155" customWidth="1"/>
    <col min="6" max="6" width="12.7109375" style="155" customWidth="1"/>
    <col min="7" max="7" width="14.140625" style="155" customWidth="1"/>
    <col min="8" max="8" width="13.421875" style="155" customWidth="1"/>
    <col min="9" max="9" width="23.57421875" style="155" customWidth="1"/>
    <col min="10" max="16384" width="9.140625" style="155" customWidth="1"/>
  </cols>
  <sheetData>
    <row r="1" spans="1:9" ht="69.75" customHeight="1" thickBot="1">
      <c r="A1" s="303" t="s">
        <v>67</v>
      </c>
      <c r="B1" s="304"/>
      <c r="C1" s="304"/>
      <c r="D1" s="304"/>
      <c r="E1" s="304"/>
      <c r="F1" s="304"/>
      <c r="G1" s="304"/>
      <c r="H1" s="304"/>
      <c r="I1" s="305"/>
    </row>
    <row r="2" spans="1:9" ht="42" customHeight="1" thickBot="1">
      <c r="A2" s="306" t="s">
        <v>104</v>
      </c>
      <c r="B2" s="307"/>
      <c r="C2" s="307"/>
      <c r="D2" s="307"/>
      <c r="E2" s="307"/>
      <c r="F2" s="307"/>
      <c r="G2" s="307"/>
      <c r="H2" s="307"/>
      <c r="I2" s="308"/>
    </row>
    <row r="3" spans="1:9" ht="14.25" customHeight="1">
      <c r="A3" s="52"/>
      <c r="B3" s="26"/>
      <c r="C3" s="26"/>
      <c r="D3" s="26"/>
      <c r="E3" s="26"/>
      <c r="F3" s="26"/>
      <c r="G3" s="26"/>
      <c r="H3" s="26"/>
      <c r="I3" s="26"/>
    </row>
    <row r="4" spans="1:9" ht="21" customHeight="1">
      <c r="A4" s="309" t="s">
        <v>0</v>
      </c>
      <c r="B4" s="309"/>
      <c r="C4" s="309"/>
      <c r="D4" s="309"/>
      <c r="E4" s="309"/>
      <c r="F4" s="309"/>
      <c r="G4" s="309"/>
      <c r="H4" s="309"/>
      <c r="I4" s="309"/>
    </row>
    <row r="5" spans="1:9" ht="23.25" customHeight="1">
      <c r="A5" s="309" t="str">
        <f>IF(A25=2,"IN COMPOSIZIONE COLLEGIALE",IF(A25=1,"IN COMPOSIZIONE MONOCRATICA"))</f>
        <v>IN COMPOSIZIONE MONOCRATICA</v>
      </c>
      <c r="B5" s="309"/>
      <c r="C5" s="309"/>
      <c r="D5" s="309"/>
      <c r="E5" s="309"/>
      <c r="F5" s="309"/>
      <c r="G5" s="309"/>
      <c r="H5" s="309"/>
      <c r="I5" s="309"/>
    </row>
    <row r="6" spans="1:9" ht="17.25" customHeight="1">
      <c r="A6" s="27"/>
      <c r="B6" s="27"/>
      <c r="C6" s="27"/>
      <c r="D6" s="27"/>
      <c r="E6" s="27"/>
      <c r="F6" s="27"/>
      <c r="G6" s="27"/>
      <c r="H6" s="27"/>
      <c r="I6" s="27"/>
    </row>
    <row r="7" spans="1:9" ht="20.25" customHeight="1">
      <c r="A7" s="309" t="s">
        <v>69</v>
      </c>
      <c r="B7" s="309"/>
      <c r="C7" s="309"/>
      <c r="D7" s="309"/>
      <c r="E7" s="309"/>
      <c r="F7" s="309"/>
      <c r="G7" s="309"/>
      <c r="H7" s="309"/>
      <c r="I7" s="309"/>
    </row>
    <row r="8" spans="1:9" ht="22.5" customHeight="1">
      <c r="A8" s="309" t="s">
        <v>156</v>
      </c>
      <c r="B8" s="309"/>
      <c r="C8" s="309"/>
      <c r="D8" s="309"/>
      <c r="E8" s="309"/>
      <c r="F8" s="309"/>
      <c r="G8" s="309"/>
      <c r="H8" s="309"/>
      <c r="I8" s="309"/>
    </row>
    <row r="9" spans="1:9" ht="16.5" thickBot="1">
      <c r="A9" s="315" t="s">
        <v>157</v>
      </c>
      <c r="B9" s="315"/>
      <c r="C9" s="315"/>
      <c r="D9" s="315"/>
      <c r="E9" s="315"/>
      <c r="F9" s="315"/>
      <c r="G9" s="315"/>
      <c r="H9" s="315"/>
      <c r="I9" s="315"/>
    </row>
    <row r="10" spans="1:9" s="157" customFormat="1" ht="15.75">
      <c r="A10" s="297" t="s">
        <v>1</v>
      </c>
      <c r="B10" s="298"/>
      <c r="C10" s="99"/>
      <c r="D10" s="156"/>
      <c r="E10" s="29" t="s">
        <v>2</v>
      </c>
      <c r="F10" s="37"/>
      <c r="G10" s="37"/>
      <c r="H10" s="37"/>
      <c r="I10" s="99"/>
    </row>
    <row r="11" spans="1:9" s="157" customFormat="1" ht="15.75">
      <c r="A11" s="34" t="s">
        <v>22</v>
      </c>
      <c r="B11" s="14"/>
      <c r="C11" s="100"/>
      <c r="D11" s="156"/>
      <c r="E11" s="30" t="s">
        <v>68</v>
      </c>
      <c r="F11" s="11"/>
      <c r="G11" s="11"/>
      <c r="H11" s="11"/>
      <c r="I11" s="100"/>
    </row>
    <row r="12" spans="1:9" s="157" customFormat="1" ht="15.75">
      <c r="A12" s="35"/>
      <c r="B12" s="299" t="s">
        <v>71</v>
      </c>
      <c r="C12" s="300"/>
      <c r="D12" s="156"/>
      <c r="E12" s="31"/>
      <c r="F12" s="209"/>
      <c r="G12" s="209"/>
      <c r="H12" s="210" t="s">
        <v>121</v>
      </c>
      <c r="I12" s="114"/>
    </row>
    <row r="13" spans="1:9" s="157" customFormat="1" ht="15.75">
      <c r="A13" s="204"/>
      <c r="B13" s="301"/>
      <c r="C13" s="302"/>
      <c r="D13" s="156"/>
      <c r="E13" s="32"/>
      <c r="F13" s="211"/>
      <c r="G13" s="211"/>
      <c r="H13" s="210" t="s">
        <v>121</v>
      </c>
      <c r="I13" s="115"/>
    </row>
    <row r="14" spans="1:9" s="157" customFormat="1" ht="15.75">
      <c r="A14" s="34" t="s">
        <v>70</v>
      </c>
      <c r="B14" s="12"/>
      <c r="C14" s="100"/>
      <c r="D14" s="156"/>
      <c r="E14" s="32"/>
      <c r="F14" s="211"/>
      <c r="G14" s="211"/>
      <c r="H14" s="210" t="s">
        <v>121</v>
      </c>
      <c r="I14" s="115"/>
    </row>
    <row r="15" spans="1:9" s="157" customFormat="1" ht="16.5" thickBot="1">
      <c r="A15" s="36"/>
      <c r="B15" s="205"/>
      <c r="C15" s="42"/>
      <c r="D15" s="100"/>
      <c r="E15" s="33"/>
      <c r="F15" s="212"/>
      <c r="G15" s="212"/>
      <c r="H15" s="210" t="s">
        <v>121</v>
      </c>
      <c r="I15" s="116"/>
    </row>
    <row r="16" spans="1:9" ht="15">
      <c r="A16" s="28" t="s">
        <v>137</v>
      </c>
      <c r="B16" s="4"/>
      <c r="C16" s="158"/>
      <c r="D16" s="159"/>
      <c r="E16" s="160"/>
      <c r="F16" s="160"/>
      <c r="G16" s="160"/>
      <c r="H16" s="160"/>
      <c r="I16" s="160"/>
    </row>
    <row r="17" spans="1:9" s="3" customFormat="1" ht="15">
      <c r="A17" s="28" t="s">
        <v>120</v>
      </c>
      <c r="B17" s="4"/>
      <c r="C17" s="158"/>
      <c r="D17" s="159"/>
      <c r="E17" s="159"/>
      <c r="F17" s="159"/>
      <c r="G17" s="159"/>
      <c r="H17" s="159"/>
      <c r="I17" s="159"/>
    </row>
    <row r="18" spans="1:9" ht="15.75" thickBot="1">
      <c r="A18" s="5"/>
      <c r="B18" s="5"/>
      <c r="C18" s="5"/>
      <c r="D18" s="5"/>
      <c r="E18" s="5"/>
      <c r="F18" s="5"/>
      <c r="G18" s="5"/>
      <c r="H18" s="5"/>
      <c r="I18" s="5"/>
    </row>
    <row r="19" spans="1:9" s="157" customFormat="1" ht="15.75">
      <c r="A19" s="190" t="s">
        <v>4</v>
      </c>
      <c r="B19" s="285" t="s">
        <v>5</v>
      </c>
      <c r="C19" s="285"/>
      <c r="D19" s="285"/>
      <c r="E19" s="286"/>
      <c r="F19" s="95"/>
      <c r="G19" s="95"/>
      <c r="H19" s="95"/>
      <c r="I19" s="95"/>
    </row>
    <row r="20" spans="1:9" s="157" customFormat="1" ht="16.5" thickBot="1">
      <c r="A20" s="40">
        <v>0</v>
      </c>
      <c r="B20" s="41"/>
      <c r="C20" s="41" t="s">
        <v>6</v>
      </c>
      <c r="D20" s="101"/>
      <c r="E20" s="97"/>
      <c r="F20" s="9"/>
      <c r="G20" s="96"/>
      <c r="H20" s="96"/>
      <c r="I20" s="96"/>
    </row>
    <row r="21" spans="1:9" ht="15">
      <c r="A21" s="28" t="s">
        <v>138</v>
      </c>
      <c r="B21" s="5"/>
      <c r="C21" s="5"/>
      <c r="D21" s="5"/>
      <c r="E21" s="5"/>
      <c r="F21" s="5"/>
      <c r="G21" s="5"/>
      <c r="H21" s="5"/>
      <c r="I21" s="5"/>
    </row>
    <row r="22" spans="1:9" ht="15.75" thickBot="1">
      <c r="A22" s="5"/>
      <c r="B22" s="5"/>
      <c r="C22" s="5"/>
      <c r="D22" s="5"/>
      <c r="E22" s="5"/>
      <c r="F22" s="5"/>
      <c r="G22" s="5"/>
      <c r="H22" s="5"/>
      <c r="I22" s="5"/>
    </row>
    <row r="23" spans="1:9" ht="15.75">
      <c r="A23" s="29" t="s">
        <v>7</v>
      </c>
      <c r="B23" s="39" t="s">
        <v>8</v>
      </c>
      <c r="C23" s="293" t="s">
        <v>100</v>
      </c>
      <c r="D23" s="293"/>
      <c r="E23" s="294"/>
      <c r="F23" s="156"/>
      <c r="G23" s="29" t="s">
        <v>9</v>
      </c>
      <c r="H23" s="285" t="s">
        <v>10</v>
      </c>
      <c r="I23" s="286"/>
    </row>
    <row r="24" spans="1:9" ht="15.75">
      <c r="A24" s="56"/>
      <c r="B24" s="14"/>
      <c r="C24" s="295" t="s">
        <v>101</v>
      </c>
      <c r="D24" s="295"/>
      <c r="E24" s="296"/>
      <c r="F24" s="156"/>
      <c r="G24" s="56"/>
      <c r="H24" s="14"/>
      <c r="I24" s="65"/>
    </row>
    <row r="25" spans="1:9" ht="16.5" thickBot="1">
      <c r="A25" s="40">
        <v>1</v>
      </c>
      <c r="B25" s="41"/>
      <c r="C25" s="41"/>
      <c r="D25" s="41"/>
      <c r="E25" s="42"/>
      <c r="F25" s="156"/>
      <c r="G25" s="40">
        <v>0</v>
      </c>
      <c r="H25" s="41"/>
      <c r="I25" s="43" t="s">
        <v>6</v>
      </c>
    </row>
    <row r="26" spans="1:9" ht="15">
      <c r="A26" s="28" t="s">
        <v>139</v>
      </c>
      <c r="B26" s="5"/>
      <c r="C26" s="5"/>
      <c r="D26" s="5"/>
      <c r="E26" s="5"/>
      <c r="F26" s="5"/>
      <c r="G26" s="5"/>
      <c r="H26" s="5"/>
      <c r="I26" s="5"/>
    </row>
    <row r="27" spans="1:9" ht="15">
      <c r="A27" s="28" t="s">
        <v>173</v>
      </c>
      <c r="B27" s="128"/>
      <c r="C27" s="128"/>
      <c r="D27" s="128"/>
      <c r="E27" s="128"/>
      <c r="F27" s="128"/>
      <c r="G27" s="128"/>
      <c r="H27" s="128"/>
      <c r="I27" s="128"/>
    </row>
    <row r="28" spans="1:9" ht="15.75" thickBot="1">
      <c r="A28" s="5"/>
      <c r="B28" s="5"/>
      <c r="C28" s="5"/>
      <c r="D28" s="5"/>
      <c r="E28" s="5"/>
      <c r="F28" s="5"/>
      <c r="G28" s="5"/>
      <c r="H28" s="5"/>
      <c r="I28" s="5"/>
    </row>
    <row r="29" spans="1:9" ht="15.75">
      <c r="A29" s="44" t="s">
        <v>11</v>
      </c>
      <c r="B29" s="285" t="s">
        <v>105</v>
      </c>
      <c r="C29" s="285"/>
      <c r="D29" s="285"/>
      <c r="E29" s="286"/>
      <c r="F29" s="156"/>
      <c r="G29" s="44" t="s">
        <v>12</v>
      </c>
      <c r="H29" s="285" t="s">
        <v>13</v>
      </c>
      <c r="I29" s="286"/>
    </row>
    <row r="30" spans="1:9" ht="16.5" thickBot="1">
      <c r="A30" s="40">
        <v>1</v>
      </c>
      <c r="B30" s="41"/>
      <c r="C30" s="38"/>
      <c r="D30" s="38"/>
      <c r="E30" s="42"/>
      <c r="F30" s="156"/>
      <c r="G30" s="40">
        <v>1</v>
      </c>
      <c r="H30" s="41"/>
      <c r="I30" s="42"/>
    </row>
    <row r="31" spans="1:9" ht="15">
      <c r="A31" s="28" t="s">
        <v>140</v>
      </c>
      <c r="B31" s="129"/>
      <c r="C31" s="129"/>
      <c r="D31" s="129"/>
      <c r="E31" s="129"/>
      <c r="F31" s="129"/>
      <c r="G31" s="129"/>
      <c r="H31" s="129"/>
      <c r="I31" s="129"/>
    </row>
    <row r="32" spans="1:9" ht="15">
      <c r="A32" s="28" t="s">
        <v>174</v>
      </c>
      <c r="B32" s="130"/>
      <c r="C32" s="130"/>
      <c r="D32" s="130"/>
      <c r="E32" s="130"/>
      <c r="F32" s="130"/>
      <c r="G32" s="130"/>
      <c r="H32" s="130"/>
      <c r="I32" s="130"/>
    </row>
    <row r="33" spans="1:9" ht="15.75" thickBot="1">
      <c r="A33" s="6"/>
      <c r="B33" s="6"/>
      <c r="C33" s="6"/>
      <c r="D33" s="6"/>
      <c r="E33" s="6"/>
      <c r="F33" s="6"/>
      <c r="G33" s="6"/>
      <c r="H33" s="6"/>
      <c r="I33" s="6"/>
    </row>
    <row r="34" spans="1:9" ht="15.75">
      <c r="A34" s="44" t="s">
        <v>14</v>
      </c>
      <c r="B34" s="285" t="s">
        <v>15</v>
      </c>
      <c r="C34" s="285"/>
      <c r="D34" s="285"/>
      <c r="E34" s="286"/>
      <c r="F34" s="156"/>
      <c r="G34" s="44" t="s">
        <v>16</v>
      </c>
      <c r="H34" s="285" t="s">
        <v>17</v>
      </c>
      <c r="I34" s="286"/>
    </row>
    <row r="35" spans="1:9" ht="16.5" thickBot="1">
      <c r="A35" s="40">
        <v>1</v>
      </c>
      <c r="B35" s="287" t="s">
        <v>18</v>
      </c>
      <c r="C35" s="287"/>
      <c r="D35" s="287"/>
      <c r="E35" s="288"/>
      <c r="F35" s="156"/>
      <c r="G35" s="40">
        <v>1</v>
      </c>
      <c r="H35" s="41"/>
      <c r="I35" s="42"/>
    </row>
    <row r="36" spans="1:9" ht="27" customHeight="1">
      <c r="A36" s="289" t="s">
        <v>141</v>
      </c>
      <c r="B36" s="289"/>
      <c r="C36" s="289"/>
      <c r="D36" s="289"/>
      <c r="E36" s="289"/>
      <c r="F36" s="289"/>
      <c r="G36" s="289"/>
      <c r="H36" s="289"/>
      <c r="I36" s="289"/>
    </row>
    <row r="37" spans="1:9" ht="15.75" thickBot="1">
      <c r="A37" s="53"/>
      <c r="B37" s="4"/>
      <c r="C37" s="4"/>
      <c r="D37" s="4"/>
      <c r="E37" s="7"/>
      <c r="F37" s="7"/>
      <c r="G37" s="7"/>
      <c r="H37" s="7"/>
      <c r="I37" s="7"/>
    </row>
    <row r="38" spans="1:9" ht="15.75">
      <c r="A38" s="44" t="s">
        <v>19</v>
      </c>
      <c r="B38" s="285" t="s">
        <v>20</v>
      </c>
      <c r="C38" s="285"/>
      <c r="D38" s="285"/>
      <c r="E38" s="286"/>
      <c r="F38" s="10"/>
      <c r="G38" s="3"/>
      <c r="H38" s="3"/>
      <c r="I38" s="3"/>
    </row>
    <row r="39" spans="1:9" ht="16.5" thickBot="1">
      <c r="A39" s="40">
        <v>0</v>
      </c>
      <c r="B39" s="38"/>
      <c r="C39" s="54" t="s">
        <v>6</v>
      </c>
      <c r="D39" s="161"/>
      <c r="E39" s="162"/>
      <c r="F39" s="163"/>
      <c r="G39" s="3"/>
      <c r="H39" s="3"/>
      <c r="I39" s="3"/>
    </row>
    <row r="40" spans="1:9" ht="15">
      <c r="A40" s="277" t="s">
        <v>142</v>
      </c>
      <c r="B40" s="277"/>
      <c r="C40" s="277"/>
      <c r="D40" s="277"/>
      <c r="E40" s="277"/>
      <c r="F40" s="277"/>
      <c r="G40" s="277"/>
      <c r="H40" s="277"/>
      <c r="I40" s="277"/>
    </row>
    <row r="41" ht="15.75" thickBot="1"/>
    <row r="42" spans="1:9" ht="27" customHeight="1">
      <c r="A42" s="290" t="s">
        <v>143</v>
      </c>
      <c r="B42" s="291"/>
      <c r="C42" s="291"/>
      <c r="D42" s="291"/>
      <c r="E42" s="291"/>
      <c r="F42" s="291"/>
      <c r="G42" s="291"/>
      <c r="H42" s="291"/>
      <c r="I42" s="292"/>
    </row>
    <row r="43" spans="1:9" ht="27" customHeight="1">
      <c r="A43" s="268" t="s">
        <v>144</v>
      </c>
      <c r="B43" s="269"/>
      <c r="C43" s="269"/>
      <c r="D43" s="269"/>
      <c r="E43" s="269"/>
      <c r="F43" s="269"/>
      <c r="G43" s="269"/>
      <c r="H43" s="269"/>
      <c r="I43" s="270"/>
    </row>
    <row r="44" spans="1:9" ht="51.75" customHeight="1">
      <c r="A44" s="271" t="s">
        <v>145</v>
      </c>
      <c r="B44" s="272"/>
      <c r="C44" s="272"/>
      <c r="D44" s="272"/>
      <c r="E44" s="272"/>
      <c r="F44" s="272"/>
      <c r="G44" s="272"/>
      <c r="H44" s="272"/>
      <c r="I44" s="273"/>
    </row>
    <row r="45" spans="1:9" ht="27" customHeight="1" thickBot="1">
      <c r="A45" s="274" t="s">
        <v>146</v>
      </c>
      <c r="B45" s="275"/>
      <c r="C45" s="275"/>
      <c r="D45" s="275"/>
      <c r="E45" s="275"/>
      <c r="F45" s="275"/>
      <c r="G45" s="275"/>
      <c r="H45" s="275"/>
      <c r="I45" s="276"/>
    </row>
    <row r="46" spans="1:10" ht="15.75">
      <c r="A46" s="132" t="s">
        <v>21</v>
      </c>
      <c r="B46" s="39"/>
      <c r="C46" s="133">
        <f>A12</f>
        <v>0</v>
      </c>
      <c r="D46" s="134" t="s">
        <v>22</v>
      </c>
      <c r="E46" s="153"/>
      <c r="F46" s="133">
        <f>A15</f>
        <v>0</v>
      </c>
      <c r="G46" s="134" t="s">
        <v>70</v>
      </c>
      <c r="H46" s="135">
        <f>B13</f>
        <v>0</v>
      </c>
      <c r="I46" s="131" t="s">
        <v>72</v>
      </c>
      <c r="J46" s="3"/>
    </row>
    <row r="47" spans="1:9" ht="10.5" customHeight="1">
      <c r="A47" s="69"/>
      <c r="B47" s="14"/>
      <c r="C47" s="14"/>
      <c r="D47" s="3"/>
      <c r="E47" s="3"/>
      <c r="F47" s="14"/>
      <c r="G47" s="14"/>
      <c r="H47" s="14"/>
      <c r="I47" s="65"/>
    </row>
    <row r="48" spans="1:9" ht="15.75">
      <c r="A48" s="69" t="s">
        <v>23</v>
      </c>
      <c r="B48" s="14"/>
      <c r="C48" s="15">
        <f>E12</f>
        <v>0</v>
      </c>
      <c r="D48" s="15"/>
      <c r="E48" s="15"/>
      <c r="F48" s="15"/>
      <c r="G48" s="150"/>
      <c r="H48" s="18" t="s">
        <v>3</v>
      </c>
      <c r="I48" s="65"/>
    </row>
    <row r="49" spans="1:9" ht="15">
      <c r="A49" s="282" t="s">
        <v>150</v>
      </c>
      <c r="B49" s="283"/>
      <c r="C49" s="283"/>
      <c r="D49" s="283"/>
      <c r="E49" s="283"/>
      <c r="F49" s="283"/>
      <c r="G49" s="283"/>
      <c r="H49" s="283"/>
      <c r="I49" s="284"/>
    </row>
    <row r="50" spans="1:9" ht="18.75" customHeight="1">
      <c r="A50" s="57" t="s">
        <v>24</v>
      </c>
      <c r="B50" s="58"/>
      <c r="C50" s="58"/>
      <c r="D50" s="58"/>
      <c r="E50" s="58"/>
      <c r="F50" s="164"/>
      <c r="G50" s="59" t="s">
        <v>25</v>
      </c>
      <c r="H50" s="60"/>
      <c r="I50" s="61"/>
    </row>
    <row r="51" spans="1:9" ht="15.75">
      <c r="A51" s="62" t="s">
        <v>26</v>
      </c>
      <c r="B51" s="63"/>
      <c r="C51" s="63"/>
      <c r="D51" s="63"/>
      <c r="E51" s="63"/>
      <c r="F51" s="3"/>
      <c r="G51" s="64">
        <v>375</v>
      </c>
      <c r="H51" s="14"/>
      <c r="I51" s="65"/>
    </row>
    <row r="52" spans="1:9" ht="41.25" customHeight="1">
      <c r="A52" s="278" t="s">
        <v>136</v>
      </c>
      <c r="B52" s="279"/>
      <c r="C52" s="279"/>
      <c r="D52" s="279"/>
      <c r="E52" s="279"/>
      <c r="F52" s="279"/>
      <c r="G52" s="64">
        <f>LOOKUP(A20,{0,1},{0,300})</f>
        <v>0</v>
      </c>
      <c r="H52" s="64"/>
      <c r="I52" s="66"/>
    </row>
    <row r="53" spans="1:9" ht="15.75">
      <c r="A53" s="280"/>
      <c r="B53" s="281"/>
      <c r="C53" s="281"/>
      <c r="D53" s="281"/>
      <c r="E53" s="281"/>
      <c r="F53" s="281"/>
      <c r="G53" s="64"/>
      <c r="H53" s="64"/>
      <c r="I53" s="66"/>
    </row>
    <row r="54" spans="1:9" ht="15.75">
      <c r="A54" s="34" t="s">
        <v>27</v>
      </c>
      <c r="B54" s="12"/>
      <c r="C54" s="12"/>
      <c r="D54" s="12"/>
      <c r="E54" s="12"/>
      <c r="F54" s="3"/>
      <c r="G54" s="64">
        <v>825</v>
      </c>
      <c r="H54" s="14"/>
      <c r="I54" s="65"/>
    </row>
    <row r="55" spans="1:9" ht="15.75">
      <c r="A55" s="57" t="s">
        <v>28</v>
      </c>
      <c r="B55" s="16"/>
      <c r="C55" s="16"/>
      <c r="D55" s="16"/>
      <c r="E55" s="16"/>
      <c r="F55" s="164"/>
      <c r="G55" s="67">
        <f>SUM(G51:G54)</f>
        <v>1200</v>
      </c>
      <c r="H55" s="67"/>
      <c r="I55" s="68">
        <f>+G55</f>
        <v>1200</v>
      </c>
    </row>
    <row r="56" spans="1:9" ht="15.75">
      <c r="A56" s="56"/>
      <c r="B56" s="14"/>
      <c r="C56" s="14"/>
      <c r="D56" s="14"/>
      <c r="E56" s="14"/>
      <c r="F56" s="3"/>
      <c r="G56" s="14"/>
      <c r="H56" s="14"/>
      <c r="I56" s="65"/>
    </row>
    <row r="57" spans="1:9" ht="15.75">
      <c r="A57" s="112" t="s">
        <v>29</v>
      </c>
      <c r="B57" s="15"/>
      <c r="C57" s="15"/>
      <c r="D57" s="15"/>
      <c r="E57" s="15"/>
      <c r="F57" s="154"/>
      <c r="G57" s="59" t="s">
        <v>30</v>
      </c>
      <c r="H57" s="15"/>
      <c r="I57" s="61" t="s">
        <v>113</v>
      </c>
    </row>
    <row r="58" spans="1:9" ht="15.75">
      <c r="A58" s="56" t="s">
        <v>63</v>
      </c>
      <c r="B58" s="14"/>
      <c r="C58" s="14"/>
      <c r="D58" s="14"/>
      <c r="E58" s="14"/>
      <c r="F58" s="3"/>
      <c r="G58" s="197">
        <f>IF(A25=2,20,IF(A25=1,0))</f>
        <v>0</v>
      </c>
      <c r="H58" s="14"/>
      <c r="I58" s="70">
        <f>+G58*I55/100</f>
        <v>0</v>
      </c>
    </row>
    <row r="59" spans="1:9" ht="15.75">
      <c r="A59" s="56"/>
      <c r="B59" s="14"/>
      <c r="C59" s="14"/>
      <c r="D59" s="14"/>
      <c r="E59" s="14"/>
      <c r="F59" s="3"/>
      <c r="G59" s="197"/>
      <c r="H59" s="14"/>
      <c r="I59" s="65"/>
    </row>
    <row r="60" spans="1:9" ht="15.75">
      <c r="A60" s="56" t="s">
        <v>61</v>
      </c>
      <c r="B60" s="14"/>
      <c r="C60" s="14"/>
      <c r="D60" s="14"/>
      <c r="E60" s="14"/>
      <c r="F60" s="3"/>
      <c r="G60" s="71">
        <f>LOOKUP(G25,{0,1},{0,200})</f>
        <v>0</v>
      </c>
      <c r="H60" s="14"/>
      <c r="I60" s="70">
        <f>G60</f>
        <v>0</v>
      </c>
    </row>
    <row r="61" spans="1:9" ht="15.75">
      <c r="A61" s="56"/>
      <c r="B61" s="14"/>
      <c r="C61" s="14"/>
      <c r="D61" s="14"/>
      <c r="E61" s="14"/>
      <c r="F61" s="3"/>
      <c r="G61" s="197"/>
      <c r="H61" s="14"/>
      <c r="I61" s="65"/>
    </row>
    <row r="62" spans="1:9" ht="15.75">
      <c r="A62" s="56" t="s">
        <v>62</v>
      </c>
      <c r="B62" s="14"/>
      <c r="C62" s="14"/>
      <c r="D62" s="14"/>
      <c r="E62" s="14"/>
      <c r="F62" s="3"/>
      <c r="G62" s="197">
        <f>IF(A30&lt;5,0,IF(A30&gt;4,20))</f>
        <v>0</v>
      </c>
      <c r="H62" s="14"/>
      <c r="I62" s="70">
        <f>+G62*I55/100</f>
        <v>0</v>
      </c>
    </row>
    <row r="63" spans="1:9" ht="15.75">
      <c r="A63" s="56"/>
      <c r="B63" s="14"/>
      <c r="C63" s="14"/>
      <c r="D63" s="14"/>
      <c r="E63" s="14"/>
      <c r="F63" s="3"/>
      <c r="G63" s="197"/>
      <c r="H63" s="14"/>
      <c r="I63" s="65"/>
    </row>
    <row r="64" spans="1:9" ht="15.75">
      <c r="A64" s="56" t="s">
        <v>64</v>
      </c>
      <c r="B64" s="14"/>
      <c r="C64" s="14"/>
      <c r="D64" s="14"/>
      <c r="E64" s="14"/>
      <c r="F64" s="3"/>
      <c r="G64" s="197">
        <f>IF(G30&lt;6,0,IF(G30&gt;5,30))</f>
        <v>0</v>
      </c>
      <c r="H64" s="14"/>
      <c r="I64" s="70">
        <f>+G64*I55/100</f>
        <v>0</v>
      </c>
    </row>
    <row r="65" spans="1:9" ht="15.75">
      <c r="A65" s="56"/>
      <c r="B65" s="14"/>
      <c r="C65" s="14"/>
      <c r="D65" s="14"/>
      <c r="E65" s="14"/>
      <c r="F65" s="3"/>
      <c r="G65" s="197"/>
      <c r="H65" s="14"/>
      <c r="I65" s="65"/>
    </row>
    <row r="66" spans="1:9" ht="15.75">
      <c r="A66" s="56" t="s">
        <v>65</v>
      </c>
      <c r="B66" s="14"/>
      <c r="C66" s="14"/>
      <c r="D66" s="14"/>
      <c r="E66" s="14"/>
      <c r="F66" s="3"/>
      <c r="G66" s="197">
        <f>LOOKUP(A35,{1,2,3,4,5,6,7,8,9,10,11,12,13},{0,0,0,0,0,0,30,30,30,30,30,30,60})</f>
        <v>0</v>
      </c>
      <c r="H66" s="14"/>
      <c r="I66" s="70">
        <f>+G66*I55/100</f>
        <v>0</v>
      </c>
    </row>
    <row r="67" spans="1:9" ht="15.75">
      <c r="A67" s="56"/>
      <c r="B67" s="14"/>
      <c r="C67" s="14"/>
      <c r="D67" s="14"/>
      <c r="E67" s="14"/>
      <c r="F67" s="3"/>
      <c r="G67" s="197"/>
      <c r="H67" s="14"/>
      <c r="I67" s="65"/>
    </row>
    <row r="68" spans="1:9" ht="15.75">
      <c r="A68" s="56" t="s">
        <v>103</v>
      </c>
      <c r="B68" s="14"/>
      <c r="C68" s="14"/>
      <c r="D68" s="14"/>
      <c r="E68" s="14"/>
      <c r="F68" s="3"/>
      <c r="G68" s="197">
        <f>LOOKUP(G35,{1,2,3,4,5,6,7,8,9,10,11,12,13,14,15,16,17,18,19,20},{0,20,20,20,20,22,24,26,28,30,30,30,30,30,30,30,30,30,30,30})</f>
        <v>0</v>
      </c>
      <c r="H68" s="72"/>
      <c r="I68" s="70">
        <f>+G68*I55/100</f>
        <v>0</v>
      </c>
    </row>
    <row r="69" spans="1:9" ht="15.75">
      <c r="A69" s="56"/>
      <c r="B69" s="14"/>
      <c r="C69" s="14"/>
      <c r="D69" s="14"/>
      <c r="E69" s="14"/>
      <c r="F69" s="3"/>
      <c r="G69" s="197"/>
      <c r="H69" s="14"/>
      <c r="I69" s="70"/>
    </row>
    <row r="70" spans="1:9" ht="15.75">
      <c r="A70" s="56" t="s">
        <v>66</v>
      </c>
      <c r="B70" s="14"/>
      <c r="C70" s="14"/>
      <c r="D70" s="14"/>
      <c r="E70" s="14"/>
      <c r="F70" s="3"/>
      <c r="G70" s="71">
        <f>LOOKUP(A39,{0,1},{0,200})</f>
        <v>0</v>
      </c>
      <c r="H70" s="14"/>
      <c r="I70" s="70">
        <f>G70</f>
        <v>0</v>
      </c>
    </row>
    <row r="71" spans="1:9" ht="16.5" thickBot="1">
      <c r="A71" s="73"/>
      <c r="B71" s="41"/>
      <c r="C71" s="41"/>
      <c r="D71" s="41"/>
      <c r="E71" s="41"/>
      <c r="F71" s="165"/>
      <c r="G71" s="191"/>
      <c r="H71" s="41"/>
      <c r="I71" s="74"/>
    </row>
    <row r="72" spans="1:9" ht="16.5" thickBot="1">
      <c r="A72" s="69" t="s">
        <v>31</v>
      </c>
      <c r="B72" s="14"/>
      <c r="C72" s="14"/>
      <c r="D72" s="14"/>
      <c r="E72" s="14"/>
      <c r="F72" s="3"/>
      <c r="G72" s="75">
        <f>I55+I58+I60+I62+I64+I66+I68+I70</f>
        <v>1200</v>
      </c>
      <c r="H72" s="13" t="s">
        <v>32</v>
      </c>
      <c r="I72" s="77">
        <f>G72-(G72/3)</f>
        <v>800</v>
      </c>
    </row>
    <row r="73" spans="1:9" ht="16.5" thickBot="1">
      <c r="A73" s="21"/>
      <c r="B73" s="14"/>
      <c r="C73" s="14"/>
      <c r="D73" s="14"/>
      <c r="E73" s="14"/>
      <c r="F73" s="14"/>
      <c r="G73" s="75"/>
      <c r="H73" s="14"/>
      <c r="I73" s="78"/>
    </row>
    <row r="74" spans="1:9" ht="16.5" thickBot="1">
      <c r="A74" s="69" t="s">
        <v>33</v>
      </c>
      <c r="B74" s="3"/>
      <c r="C74" s="14"/>
      <c r="D74" s="14"/>
      <c r="E74" s="14"/>
      <c r="F74" s="14"/>
      <c r="G74" s="197"/>
      <c r="H74" s="14"/>
      <c r="I74" s="213"/>
    </row>
    <row r="75" spans="1:9" ht="15.75">
      <c r="A75" s="20" t="s">
        <v>149</v>
      </c>
      <c r="B75" s="3"/>
      <c r="C75" s="76"/>
      <c r="D75" s="76"/>
      <c r="E75" s="76"/>
      <c r="F75" s="76"/>
      <c r="G75" s="76"/>
      <c r="H75" s="76"/>
      <c r="I75" s="80"/>
    </row>
    <row r="76" spans="1:9" ht="9" customHeight="1" thickBot="1">
      <c r="A76" s="56"/>
      <c r="B76" s="3"/>
      <c r="C76" s="14"/>
      <c r="D76" s="14"/>
      <c r="E76" s="14"/>
      <c r="F76" s="14"/>
      <c r="G76" s="14"/>
      <c r="H76" s="14"/>
      <c r="I76" s="43"/>
    </row>
    <row r="77" spans="1:9" ht="16.5" thickBot="1">
      <c r="A77" s="69" t="s">
        <v>127</v>
      </c>
      <c r="B77" s="3"/>
      <c r="C77" s="14"/>
      <c r="D77" s="14"/>
      <c r="E77" s="14"/>
      <c r="F77" s="136">
        <v>0</v>
      </c>
      <c r="G77" s="14" t="s">
        <v>6</v>
      </c>
      <c r="H77" s="14"/>
      <c r="I77" s="79">
        <f>LOOKUP(F77,{0,1},{0,290})</f>
        <v>0</v>
      </c>
    </row>
    <row r="78" spans="1:9" ht="15.75" thickBot="1">
      <c r="A78" s="20" t="s">
        <v>147</v>
      </c>
      <c r="B78" s="3"/>
      <c r="C78" s="19"/>
      <c r="D78" s="19"/>
      <c r="E78" s="19"/>
      <c r="F78" s="19"/>
      <c r="G78" s="19"/>
      <c r="H78" s="19"/>
      <c r="I78" s="45"/>
    </row>
    <row r="79" spans="1:9" ht="16.5" thickBot="1">
      <c r="A79" s="69" t="s">
        <v>34</v>
      </c>
      <c r="B79" s="3"/>
      <c r="C79" s="76"/>
      <c r="D79" s="76"/>
      <c r="E79" s="76"/>
      <c r="F79" s="76"/>
      <c r="G79" s="76"/>
      <c r="H79" s="76"/>
      <c r="I79" s="81">
        <f>SUM(I72:I77)</f>
        <v>800</v>
      </c>
    </row>
    <row r="80" spans="1:9" ht="9" customHeight="1" thickBot="1">
      <c r="A80" s="69"/>
      <c r="B80" s="3"/>
      <c r="C80" s="76"/>
      <c r="D80" s="76"/>
      <c r="E80" s="76"/>
      <c r="F80" s="76"/>
      <c r="G80" s="76"/>
      <c r="H80" s="76"/>
      <c r="I80" s="82"/>
    </row>
    <row r="81" spans="1:9" ht="16.5" thickBot="1">
      <c r="A81" s="69" t="s">
        <v>35</v>
      </c>
      <c r="B81" s="3"/>
      <c r="C81" s="76"/>
      <c r="D81" s="76"/>
      <c r="E81" s="76"/>
      <c r="F81" s="76"/>
      <c r="G81" s="76"/>
      <c r="H81" s="76"/>
      <c r="I81" s="81">
        <f>I79*15/100</f>
        <v>120</v>
      </c>
    </row>
    <row r="82" spans="1:9" ht="9" customHeight="1" thickBot="1">
      <c r="A82" s="69"/>
      <c r="B82" s="3"/>
      <c r="C82" s="76"/>
      <c r="D82" s="76"/>
      <c r="E82" s="76"/>
      <c r="F82" s="76"/>
      <c r="G82" s="76"/>
      <c r="H82" s="76"/>
      <c r="I82" s="82"/>
    </row>
    <row r="83" spans="1:9" ht="16.5" thickBot="1">
      <c r="A83" s="69" t="s">
        <v>36</v>
      </c>
      <c r="B83" s="3"/>
      <c r="C83" s="76"/>
      <c r="D83" s="76"/>
      <c r="E83" s="76"/>
      <c r="F83" s="76"/>
      <c r="G83" s="76"/>
      <c r="H83" s="76"/>
      <c r="I83" s="81">
        <f>I79+I81</f>
        <v>920</v>
      </c>
    </row>
    <row r="84" spans="1:9" ht="16.5" thickBot="1">
      <c r="A84" s="83" t="s">
        <v>37</v>
      </c>
      <c r="B84" s="165"/>
      <c r="C84" s="41"/>
      <c r="D84" s="41"/>
      <c r="E84" s="41"/>
      <c r="F84" s="41"/>
      <c r="G84" s="41"/>
      <c r="H84" s="41"/>
      <c r="I84" s="43"/>
    </row>
    <row r="85" spans="1:9" ht="16.5" thickBot="1">
      <c r="A85" s="83" t="s">
        <v>186</v>
      </c>
      <c r="B85" s="3"/>
      <c r="C85" s="14"/>
      <c r="D85" s="14"/>
      <c r="E85" s="14"/>
      <c r="F85" s="14"/>
      <c r="G85" s="14"/>
      <c r="H85" s="14"/>
      <c r="I85" s="214"/>
    </row>
    <row r="86" spans="1:9" ht="15">
      <c r="A86" s="311" t="s">
        <v>38</v>
      </c>
      <c r="B86" s="312"/>
      <c r="C86" s="312"/>
      <c r="D86" s="312"/>
      <c r="E86" s="312"/>
      <c r="F86" s="312"/>
      <c r="G86" s="312"/>
      <c r="H86" s="312"/>
      <c r="I86" s="313"/>
    </row>
    <row r="87" spans="1:9" ht="15">
      <c r="A87" s="119" t="s">
        <v>39</v>
      </c>
      <c r="B87" s="120"/>
      <c r="C87" s="120"/>
      <c r="D87" s="120"/>
      <c r="E87" s="120"/>
      <c r="F87" s="120"/>
      <c r="G87" s="120"/>
      <c r="H87" s="120"/>
      <c r="I87" s="121"/>
    </row>
    <row r="88" spans="1:9" ht="15">
      <c r="A88" s="122" t="s">
        <v>58</v>
      </c>
      <c r="B88" s="123"/>
      <c r="C88" s="123" t="s">
        <v>59</v>
      </c>
      <c r="D88" s="123"/>
      <c r="E88" s="123"/>
      <c r="F88" s="123"/>
      <c r="G88" s="123"/>
      <c r="H88" s="123"/>
      <c r="I88" s="124"/>
    </row>
    <row r="89" spans="1:9" ht="15">
      <c r="A89" s="122" t="s">
        <v>40</v>
      </c>
      <c r="B89" s="123"/>
      <c r="C89" s="123"/>
      <c r="D89" s="123"/>
      <c r="E89" s="123"/>
      <c r="F89" s="123"/>
      <c r="G89" s="123"/>
      <c r="H89" s="123"/>
      <c r="I89" s="124"/>
    </row>
    <row r="90" spans="1:9" ht="15">
      <c r="A90" s="122" t="s">
        <v>129</v>
      </c>
      <c r="B90" s="123"/>
      <c r="C90" s="123"/>
      <c r="D90" s="123"/>
      <c r="E90" s="123"/>
      <c r="F90" s="123"/>
      <c r="G90" s="123"/>
      <c r="H90" s="123"/>
      <c r="I90" s="124"/>
    </row>
    <row r="91" spans="1:9" ht="15">
      <c r="A91" s="46" t="s">
        <v>41</v>
      </c>
      <c r="B91" s="47"/>
      <c r="C91" s="47"/>
      <c r="D91" s="47"/>
      <c r="E91" s="47"/>
      <c r="F91" s="47"/>
      <c r="G91" s="47"/>
      <c r="H91" s="47"/>
      <c r="I91" s="48"/>
    </row>
    <row r="92" spans="1:9" ht="15">
      <c r="A92" s="122" t="s">
        <v>60</v>
      </c>
      <c r="B92" s="123"/>
      <c r="C92" s="123"/>
      <c r="D92" s="123"/>
      <c r="E92" s="123"/>
      <c r="F92" s="123"/>
      <c r="G92" s="123"/>
      <c r="H92" s="123"/>
      <c r="I92" s="124"/>
    </row>
    <row r="93" spans="1:9" ht="27.75" customHeight="1">
      <c r="A93" s="260" t="s">
        <v>128</v>
      </c>
      <c r="B93" s="261"/>
      <c r="C93" s="261"/>
      <c r="D93" s="261"/>
      <c r="E93" s="261"/>
      <c r="F93" s="261"/>
      <c r="G93" s="261"/>
      <c r="H93" s="261"/>
      <c r="I93" s="262"/>
    </row>
    <row r="94" spans="1:9" ht="27.75" customHeight="1">
      <c r="A94" s="263" t="s">
        <v>148</v>
      </c>
      <c r="B94" s="264"/>
      <c r="C94" s="264"/>
      <c r="D94" s="264"/>
      <c r="E94" s="264"/>
      <c r="F94" s="264"/>
      <c r="G94" s="264"/>
      <c r="H94" s="264"/>
      <c r="I94" s="265"/>
    </row>
    <row r="95" spans="1:9" ht="15">
      <c r="A95" s="125" t="s">
        <v>130</v>
      </c>
      <c r="B95" s="123"/>
      <c r="C95" s="123"/>
      <c r="D95" s="123"/>
      <c r="E95" s="123"/>
      <c r="F95" s="123"/>
      <c r="G95" s="123"/>
      <c r="H95" s="123"/>
      <c r="I95" s="124"/>
    </row>
    <row r="96" spans="1:9" ht="15.75" thickBot="1">
      <c r="A96" s="49" t="s">
        <v>102</v>
      </c>
      <c r="B96" s="50"/>
      <c r="C96" s="50"/>
      <c r="D96" s="50"/>
      <c r="E96" s="50"/>
      <c r="F96" s="50"/>
      <c r="G96" s="50"/>
      <c r="H96" s="50"/>
      <c r="I96" s="51"/>
    </row>
    <row r="97" spans="1:9" ht="21.75" customHeight="1">
      <c r="A97" s="8"/>
      <c r="B97" s="8"/>
      <c r="C97" s="8"/>
      <c r="D97" s="8"/>
      <c r="E97" s="8"/>
      <c r="F97" s="8"/>
      <c r="G97" s="8"/>
      <c r="H97" s="8"/>
      <c r="I97" s="8"/>
    </row>
    <row r="98" spans="1:9" ht="35.25" customHeight="1">
      <c r="A98" s="266" t="s">
        <v>0</v>
      </c>
      <c r="B98" s="266"/>
      <c r="C98" s="266"/>
      <c r="D98" s="266"/>
      <c r="E98" s="266"/>
      <c r="F98" s="266"/>
      <c r="G98" s="266"/>
      <c r="H98" s="266"/>
      <c r="I98" s="266"/>
    </row>
    <row r="99" spans="1:9" ht="22.5">
      <c r="A99" s="267" t="str">
        <f>A5</f>
        <v>IN COMPOSIZIONE MONOCRATICA</v>
      </c>
      <c r="B99" s="267"/>
      <c r="C99" s="267"/>
      <c r="D99" s="267"/>
      <c r="E99" s="267"/>
      <c r="F99" s="267"/>
      <c r="G99" s="267"/>
      <c r="H99" s="267"/>
      <c r="I99" s="267"/>
    </row>
    <row r="100" spans="1:9" ht="24.75" customHeight="1">
      <c r="A100" s="248" t="s">
        <v>107</v>
      </c>
      <c r="B100" s="248"/>
      <c r="C100" s="248"/>
      <c r="D100" s="248"/>
      <c r="E100" s="248"/>
      <c r="F100" s="249"/>
      <c r="G100" s="249"/>
      <c r="H100" s="249"/>
      <c r="I100" s="249"/>
    </row>
    <row r="101" spans="1:9" ht="16.5" thickBot="1">
      <c r="A101" s="166"/>
      <c r="B101" s="166"/>
      <c r="C101" s="166"/>
      <c r="D101" s="166"/>
      <c r="E101" s="166"/>
      <c r="F101" s="166"/>
      <c r="G101" s="166"/>
      <c r="H101" s="166"/>
      <c r="I101" s="166"/>
    </row>
    <row r="102" spans="1:9" ht="37.5" customHeight="1">
      <c r="A102" s="250" t="s">
        <v>108</v>
      </c>
      <c r="B102" s="251"/>
      <c r="C102" s="251"/>
      <c r="D102" s="251"/>
      <c r="E102" s="251"/>
      <c r="F102" s="251"/>
      <c r="G102" s="251"/>
      <c r="H102" s="251"/>
      <c r="I102" s="252"/>
    </row>
    <row r="103" spans="1:9" ht="24.75" customHeight="1" thickBot="1">
      <c r="A103" s="253"/>
      <c r="B103" s="254"/>
      <c r="C103" s="254"/>
      <c r="D103" s="254"/>
      <c r="E103" s="254"/>
      <c r="F103" s="254"/>
      <c r="G103" s="254"/>
      <c r="H103" s="254"/>
      <c r="I103" s="255"/>
    </row>
    <row r="104" spans="1:9" ht="15">
      <c r="A104" s="98"/>
      <c r="B104" s="98"/>
      <c r="C104" s="98"/>
      <c r="D104" s="98"/>
      <c r="E104" s="13"/>
      <c r="F104" s="13"/>
      <c r="G104" s="98"/>
      <c r="H104" s="98"/>
      <c r="I104" s="98"/>
    </row>
    <row r="105" spans="1:9" ht="30" customHeight="1">
      <c r="A105" s="23" t="s">
        <v>106</v>
      </c>
      <c r="B105" s="167"/>
      <c r="C105" s="84">
        <f>A12</f>
        <v>0</v>
      </c>
      <c r="D105" s="23" t="s">
        <v>22</v>
      </c>
      <c r="E105" s="85"/>
      <c r="F105" s="84">
        <f>A15</f>
        <v>0</v>
      </c>
      <c r="G105" s="23" t="s">
        <v>70</v>
      </c>
      <c r="H105" s="86">
        <f>B13</f>
        <v>0</v>
      </c>
      <c r="I105" s="23" t="s">
        <v>72</v>
      </c>
    </row>
    <row r="106" spans="1:9" ht="18.75">
      <c r="A106" s="93"/>
      <c r="B106" s="93"/>
      <c r="C106" s="87"/>
      <c r="D106" s="87"/>
      <c r="E106" s="87"/>
      <c r="F106" s="87"/>
      <c r="G106" s="87"/>
      <c r="H106" s="87"/>
      <c r="I106" s="87"/>
    </row>
    <row r="107" spans="1:9" ht="18.75">
      <c r="A107" s="23" t="s">
        <v>122</v>
      </c>
      <c r="B107" s="23">
        <f>E12</f>
        <v>0</v>
      </c>
      <c r="C107" s="93"/>
      <c r="D107" s="23"/>
      <c r="G107" s="23" t="s">
        <v>121</v>
      </c>
      <c r="H107" s="23">
        <f>I12</f>
        <v>0</v>
      </c>
      <c r="I107" s="22"/>
    </row>
    <row r="108" spans="1:9" ht="18.75">
      <c r="A108" s="23"/>
      <c r="B108" s="24">
        <f>E13</f>
        <v>0</v>
      </c>
      <c r="C108" s="93"/>
      <c r="D108" s="23"/>
      <c r="G108" s="23" t="s">
        <v>121</v>
      </c>
      <c r="H108" s="23">
        <f>I13</f>
        <v>0</v>
      </c>
      <c r="I108" s="22"/>
    </row>
    <row r="109" spans="1:9" ht="18.75">
      <c r="A109" s="23"/>
      <c r="B109" s="24">
        <f>E14</f>
        <v>0</v>
      </c>
      <c r="C109" s="93"/>
      <c r="D109" s="23"/>
      <c r="G109" s="23" t="s">
        <v>121</v>
      </c>
      <c r="H109" s="23">
        <f>I14</f>
        <v>0</v>
      </c>
      <c r="I109" s="22"/>
    </row>
    <row r="110" spans="1:9" ht="18.75">
      <c r="A110" s="23"/>
      <c r="B110" s="24">
        <f>E15</f>
        <v>0</v>
      </c>
      <c r="C110" s="93"/>
      <c r="D110" s="23"/>
      <c r="G110" s="23" t="s">
        <v>121</v>
      </c>
      <c r="H110" s="23">
        <f>I15</f>
        <v>0</v>
      </c>
      <c r="I110" s="22"/>
    </row>
    <row r="112" spans="1:9" ht="18.75">
      <c r="A112" s="23" t="s">
        <v>123</v>
      </c>
      <c r="C112" s="151"/>
      <c r="D112" s="23"/>
      <c r="E112" s="93"/>
      <c r="F112" s="88" t="s">
        <v>79</v>
      </c>
      <c r="G112" s="215"/>
      <c r="H112" s="23"/>
      <c r="I112" s="23"/>
    </row>
    <row r="114" spans="1:9" ht="18.75">
      <c r="A114" s="229" t="s">
        <v>73</v>
      </c>
      <c r="B114" s="229"/>
      <c r="C114" s="229"/>
      <c r="D114" s="229"/>
      <c r="E114" s="229"/>
      <c r="F114" s="229"/>
      <c r="G114" s="229"/>
      <c r="H114" s="229"/>
      <c r="I114" s="229"/>
    </row>
    <row r="115" spans="1:9" ht="18.75">
      <c r="A115" s="168"/>
      <c r="B115" s="168"/>
      <c r="C115" s="168"/>
      <c r="D115" s="168"/>
      <c r="E115" s="168"/>
      <c r="F115" s="168"/>
      <c r="G115" s="168"/>
      <c r="H115" s="168"/>
      <c r="I115" s="168"/>
    </row>
    <row r="116" spans="1:9" ht="40.5" customHeight="1">
      <c r="A116" s="111">
        <v>1</v>
      </c>
      <c r="B116" s="256" t="s">
        <v>74</v>
      </c>
      <c r="C116" s="256"/>
      <c r="D116" s="256"/>
      <c r="E116" s="256"/>
      <c r="F116" s="256"/>
      <c r="G116" s="256"/>
      <c r="H116" s="256"/>
      <c r="I116" s="256"/>
    </row>
    <row r="117" spans="1:9" ht="17.25" customHeight="1">
      <c r="A117" s="169" t="s">
        <v>76</v>
      </c>
      <c r="B117" s="192"/>
      <c r="C117" s="192"/>
      <c r="D117" s="192"/>
      <c r="E117" s="192"/>
      <c r="F117" s="192"/>
      <c r="G117" s="192"/>
      <c r="H117" s="192"/>
      <c r="I117" s="192"/>
    </row>
    <row r="118" spans="1:9" ht="54" customHeight="1">
      <c r="A118" s="111"/>
      <c r="B118" s="256" t="s">
        <v>75</v>
      </c>
      <c r="C118" s="256"/>
      <c r="D118" s="256"/>
      <c r="E118" s="256"/>
      <c r="F118" s="256"/>
      <c r="G118" s="256"/>
      <c r="H118" s="256"/>
      <c r="I118" s="256"/>
    </row>
    <row r="119" spans="1:9" ht="18.75">
      <c r="A119" s="169" t="s">
        <v>76</v>
      </c>
      <c r="B119" s="195"/>
      <c r="C119" s="195"/>
      <c r="D119" s="195"/>
      <c r="E119" s="195"/>
      <c r="F119" s="195"/>
      <c r="G119" s="195"/>
      <c r="H119" s="195"/>
      <c r="I119" s="195"/>
    </row>
    <row r="120" spans="1:9" ht="72" customHeight="1">
      <c r="A120" s="111"/>
      <c r="B120" s="244" t="s">
        <v>208</v>
      </c>
      <c r="C120" s="244"/>
      <c r="D120" s="244"/>
      <c r="E120" s="244"/>
      <c r="F120" s="244"/>
      <c r="G120" s="244"/>
      <c r="H120" s="244"/>
      <c r="I120" s="244"/>
    </row>
    <row r="121" spans="1:9" ht="18.75" customHeight="1">
      <c r="A121" s="247" t="s">
        <v>202</v>
      </c>
      <c r="B121" s="247"/>
      <c r="C121" s="247"/>
      <c r="D121" s="247"/>
      <c r="E121" s="247"/>
      <c r="F121" s="247"/>
      <c r="G121" s="247"/>
      <c r="H121" s="247"/>
      <c r="I121" s="247"/>
    </row>
    <row r="122" spans="1:9" ht="14.25" customHeight="1">
      <c r="A122" s="171"/>
      <c r="B122" s="89"/>
      <c r="C122" s="89"/>
      <c r="D122" s="89"/>
      <c r="E122" s="89"/>
      <c r="F122" s="90"/>
      <c r="G122" s="89"/>
      <c r="H122" s="171"/>
      <c r="I122" s="171"/>
    </row>
    <row r="123" spans="1:9" ht="18.75">
      <c r="A123" s="245" t="s">
        <v>42</v>
      </c>
      <c r="B123" s="245"/>
      <c r="C123" s="245"/>
      <c r="D123" s="245"/>
      <c r="E123" s="245"/>
      <c r="F123" s="245"/>
      <c r="G123" s="245"/>
      <c r="H123" s="245"/>
      <c r="I123" s="245"/>
    </row>
    <row r="124" spans="1:9" ht="14.25" customHeight="1">
      <c r="A124" s="193"/>
      <c r="B124" s="193"/>
      <c r="C124" s="193"/>
      <c r="D124" s="193"/>
      <c r="E124" s="193"/>
      <c r="F124" s="193"/>
      <c r="G124" s="193"/>
      <c r="H124" s="193"/>
      <c r="I124" s="193"/>
    </row>
    <row r="125" spans="1:9" ht="43.5" customHeight="1">
      <c r="A125" s="246" t="s">
        <v>207</v>
      </c>
      <c r="B125" s="246"/>
      <c r="C125" s="246"/>
      <c r="D125" s="246"/>
      <c r="E125" s="246"/>
      <c r="F125" s="246"/>
      <c r="G125" s="246"/>
      <c r="H125" s="246"/>
      <c r="I125" s="246"/>
    </row>
    <row r="126" spans="1:9" ht="29.25" customHeight="1">
      <c r="A126" s="24" t="s">
        <v>99</v>
      </c>
      <c r="B126" s="23"/>
      <c r="C126" s="23"/>
      <c r="D126" s="23"/>
      <c r="E126" s="23"/>
      <c r="F126" s="23"/>
      <c r="G126" s="23"/>
      <c r="H126" s="23"/>
      <c r="I126" s="23"/>
    </row>
    <row r="127" spans="1:9" ht="14.25" customHeight="1">
      <c r="A127" s="23"/>
      <c r="B127" s="23"/>
      <c r="C127" s="23"/>
      <c r="D127" s="23"/>
      <c r="E127" s="23"/>
      <c r="F127" s="23"/>
      <c r="G127" s="23"/>
      <c r="H127" s="23"/>
      <c r="I127" s="23"/>
    </row>
    <row r="128" spans="1:9" ht="18.75">
      <c r="A128" s="245" t="s">
        <v>43</v>
      </c>
      <c r="B128" s="245"/>
      <c r="C128" s="245"/>
      <c r="D128" s="245"/>
      <c r="E128" s="245"/>
      <c r="F128" s="245"/>
      <c r="G128" s="245"/>
      <c r="H128" s="245"/>
      <c r="I128" s="245"/>
    </row>
    <row r="129" spans="1:9" ht="14.25" customHeight="1">
      <c r="A129" s="200"/>
      <c r="B129" s="200"/>
      <c r="C129" s="200"/>
      <c r="D129" s="200"/>
      <c r="E129" s="200"/>
      <c r="F129" s="200"/>
      <c r="G129" s="200"/>
      <c r="H129" s="200"/>
      <c r="I129" s="200"/>
    </row>
    <row r="130" spans="1:9" ht="18.75">
      <c r="A130" s="23" t="s">
        <v>131</v>
      </c>
      <c r="B130" s="23"/>
      <c r="C130" s="23"/>
      <c r="D130" s="23"/>
      <c r="E130" s="23"/>
      <c r="F130" s="23"/>
      <c r="G130" s="23"/>
      <c r="H130" s="23"/>
      <c r="I130" s="23"/>
    </row>
    <row r="131" spans="1:9" ht="18.75">
      <c r="A131" s="241">
        <f>I83</f>
        <v>920</v>
      </c>
      <c r="B131" s="241"/>
      <c r="C131" s="23" t="s">
        <v>44</v>
      </c>
      <c r="D131" s="126"/>
      <c r="F131" s="23"/>
      <c r="G131" s="23"/>
      <c r="H131" s="23"/>
      <c r="I131" s="23"/>
    </row>
    <row r="132" spans="1:9" ht="18.75">
      <c r="A132" s="23" t="s">
        <v>132</v>
      </c>
      <c r="B132" s="23"/>
      <c r="C132" s="241">
        <f>I85</f>
        <v>0</v>
      </c>
      <c r="D132" s="241"/>
      <c r="E132" s="23" t="s">
        <v>87</v>
      </c>
      <c r="F132" s="23"/>
      <c r="G132" s="23"/>
      <c r="H132" s="23"/>
      <c r="I132" s="23"/>
    </row>
    <row r="133" spans="1:9" ht="18.75">
      <c r="A133" s="23"/>
      <c r="B133" s="23"/>
      <c r="C133" s="91"/>
      <c r="D133" s="23"/>
      <c r="E133" s="23"/>
      <c r="F133" s="23"/>
      <c r="G133" s="23"/>
      <c r="H133" s="23"/>
      <c r="I133" s="23"/>
    </row>
    <row r="134" spans="1:9" ht="18.75">
      <c r="A134" s="23" t="s">
        <v>45</v>
      </c>
      <c r="B134" s="242"/>
      <c r="C134" s="242"/>
      <c r="D134" s="23"/>
      <c r="E134" s="23"/>
      <c r="F134" s="23"/>
      <c r="G134" s="23"/>
      <c r="H134" s="23"/>
      <c r="I134" s="23"/>
    </row>
    <row r="135" spans="1:9" ht="18.75">
      <c r="A135" s="23"/>
      <c r="B135" s="172"/>
      <c r="C135" s="172"/>
      <c r="D135" s="23"/>
      <c r="E135" s="23"/>
      <c r="F135" s="88" t="s">
        <v>133</v>
      </c>
      <c r="G135" s="24">
        <f>C112</f>
        <v>0</v>
      </c>
      <c r="H135" s="23"/>
      <c r="I135" s="23"/>
    </row>
    <row r="136" spans="1:9" ht="18.75">
      <c r="A136" s="23"/>
      <c r="B136" s="23"/>
      <c r="C136" s="23"/>
      <c r="D136" s="23"/>
      <c r="E136" s="93"/>
      <c r="F136" s="93"/>
      <c r="H136" s="23"/>
      <c r="I136" s="23"/>
    </row>
    <row r="137" spans="1:9" ht="32.25" customHeight="1">
      <c r="A137" s="25" t="s">
        <v>46</v>
      </c>
      <c r="B137" s="18"/>
      <c r="C137" s="18"/>
      <c r="D137" s="18"/>
      <c r="E137" s="18"/>
      <c r="F137" s="18"/>
      <c r="G137" s="18"/>
      <c r="H137" s="18"/>
      <c r="I137" s="18"/>
    </row>
    <row r="138" spans="1:9" ht="15.75">
      <c r="A138" s="183" t="s">
        <v>189</v>
      </c>
      <c r="B138" s="14" t="s">
        <v>188</v>
      </c>
      <c r="C138" s="22"/>
      <c r="D138" s="22"/>
      <c r="E138" s="22"/>
      <c r="F138" s="22"/>
      <c r="G138" s="22"/>
      <c r="H138" s="18"/>
      <c r="I138" s="18"/>
    </row>
    <row r="139" spans="1:9" ht="15.75">
      <c r="A139" s="183" t="s">
        <v>189</v>
      </c>
      <c r="B139" s="14" t="s">
        <v>190</v>
      </c>
      <c r="C139" s="22"/>
      <c r="D139" s="22"/>
      <c r="E139" s="22"/>
      <c r="F139" s="22"/>
      <c r="G139" s="22"/>
      <c r="H139" s="18"/>
      <c r="I139" s="18"/>
    </row>
    <row r="140" spans="1:9" ht="15.75">
      <c r="A140" s="183" t="s">
        <v>189</v>
      </c>
      <c r="B140" s="14" t="s">
        <v>191</v>
      </c>
      <c r="C140" s="22"/>
      <c r="D140" s="22"/>
      <c r="E140" s="22"/>
      <c r="F140" s="22"/>
      <c r="G140" s="22"/>
      <c r="H140" s="18"/>
      <c r="I140" s="18"/>
    </row>
    <row r="141" spans="1:9" ht="15.75">
      <c r="A141" s="183" t="s">
        <v>189</v>
      </c>
      <c r="B141" s="14" t="s">
        <v>192</v>
      </c>
      <c r="C141" s="22"/>
      <c r="D141" s="22"/>
      <c r="E141" s="22"/>
      <c r="F141" s="22"/>
      <c r="G141" s="22"/>
      <c r="H141" s="18"/>
      <c r="I141" s="18"/>
    </row>
    <row r="142" spans="1:9" ht="15.75">
      <c r="A142" s="183" t="s">
        <v>189</v>
      </c>
      <c r="B142" s="14" t="s">
        <v>193</v>
      </c>
      <c r="C142" s="22"/>
      <c r="D142" s="22"/>
      <c r="E142" s="22"/>
      <c r="F142" s="22"/>
      <c r="G142" s="22"/>
      <c r="H142" s="18"/>
      <c r="I142" s="18"/>
    </row>
    <row r="143" spans="1:9" ht="15.75">
      <c r="A143" s="183" t="s">
        <v>189</v>
      </c>
      <c r="B143" s="14" t="s">
        <v>194</v>
      </c>
      <c r="C143" s="22"/>
      <c r="D143" s="22"/>
      <c r="E143" s="22"/>
      <c r="F143" s="22"/>
      <c r="G143" s="22"/>
      <c r="H143" s="18"/>
      <c r="I143" s="18"/>
    </row>
    <row r="144" spans="1:9" ht="15.75">
      <c r="A144" s="183" t="s">
        <v>189</v>
      </c>
      <c r="B144" s="14" t="s">
        <v>195</v>
      </c>
      <c r="C144" s="22"/>
      <c r="D144" s="22"/>
      <c r="E144" s="22"/>
      <c r="F144" s="22"/>
      <c r="G144" s="22"/>
      <c r="H144" s="18"/>
      <c r="I144" s="18"/>
    </row>
    <row r="145" spans="1:9" ht="15.75">
      <c r="A145" s="183" t="s">
        <v>189</v>
      </c>
      <c r="B145" s="14" t="s">
        <v>196</v>
      </c>
      <c r="C145" s="22"/>
      <c r="D145" s="22"/>
      <c r="E145" s="22"/>
      <c r="F145" s="22"/>
      <c r="G145" s="22"/>
      <c r="H145" s="18"/>
      <c r="I145" s="18"/>
    </row>
    <row r="146" spans="1:9" ht="15.75">
      <c r="A146" s="183" t="s">
        <v>189</v>
      </c>
      <c r="B146" s="14" t="s">
        <v>197</v>
      </c>
      <c r="C146" s="22"/>
      <c r="D146" s="22"/>
      <c r="E146" s="22"/>
      <c r="F146" s="22"/>
      <c r="G146" s="22"/>
      <c r="H146" s="18"/>
      <c r="I146" s="18"/>
    </row>
    <row r="147" spans="1:9" ht="15.75">
      <c r="A147" s="183" t="s">
        <v>189</v>
      </c>
      <c r="B147" s="14" t="s">
        <v>198</v>
      </c>
      <c r="C147" s="22"/>
      <c r="D147" s="22"/>
      <c r="E147" s="22"/>
      <c r="F147" s="22"/>
      <c r="G147" s="22"/>
      <c r="H147" s="18"/>
      <c r="I147" s="18"/>
    </row>
    <row r="148" spans="1:9" ht="15.75">
      <c r="A148" s="14"/>
      <c r="B148" s="22"/>
      <c r="C148" s="22"/>
      <c r="D148" s="22"/>
      <c r="E148" s="22"/>
      <c r="F148" s="22"/>
      <c r="G148" s="22"/>
      <c r="H148" s="18"/>
      <c r="I148" s="18"/>
    </row>
    <row r="149" spans="1:9" ht="15">
      <c r="A149" s="13"/>
      <c r="B149" s="18"/>
      <c r="C149" s="18"/>
      <c r="D149" s="18"/>
      <c r="E149" s="18"/>
      <c r="F149" s="18"/>
      <c r="G149" s="18"/>
      <c r="H149" s="18"/>
      <c r="I149" s="18"/>
    </row>
    <row r="150" spans="1:9" ht="18.75">
      <c r="A150" s="92" t="s">
        <v>47</v>
      </c>
      <c r="B150" s="23"/>
      <c r="C150" s="23"/>
      <c r="D150" s="23"/>
      <c r="E150" s="23"/>
      <c r="F150" s="23"/>
      <c r="G150" s="23"/>
      <c r="H150" s="23"/>
      <c r="I150" s="23"/>
    </row>
    <row r="151" spans="1:9" ht="18.75">
      <c r="A151" s="93" t="s">
        <v>48</v>
      </c>
      <c r="B151" s="94">
        <f>C112</f>
        <v>0</v>
      </c>
      <c r="C151" s="93"/>
      <c r="D151" s="93"/>
      <c r="E151" s="93"/>
      <c r="F151" s="23"/>
      <c r="G151" s="23" t="s">
        <v>49</v>
      </c>
      <c r="H151" s="184"/>
      <c r="I151" s="23"/>
    </row>
    <row r="152" spans="1:9" ht="18.75">
      <c r="A152" s="23"/>
      <c r="B152" s="23"/>
      <c r="C152" s="23"/>
      <c r="D152" s="23"/>
      <c r="E152" s="23"/>
      <c r="F152" s="23"/>
      <c r="G152" s="23"/>
      <c r="H152" s="23"/>
      <c r="I152" s="23"/>
    </row>
    <row r="153" spans="1:9" ht="18.75">
      <c r="A153" s="23" t="s">
        <v>50</v>
      </c>
      <c r="B153" s="184"/>
      <c r="C153" s="23"/>
      <c r="D153" s="23"/>
      <c r="E153" s="23"/>
      <c r="F153" s="23"/>
      <c r="G153" s="23" t="s">
        <v>206</v>
      </c>
      <c r="H153" s="184"/>
      <c r="I153" s="23"/>
    </row>
    <row r="154" spans="1:9" ht="18.75">
      <c r="A154" s="23"/>
      <c r="B154" s="23"/>
      <c r="C154" s="23"/>
      <c r="D154" s="23"/>
      <c r="E154" s="23"/>
      <c r="F154" s="23"/>
      <c r="I154" s="23"/>
    </row>
    <row r="155" spans="1:9" ht="18.75">
      <c r="A155" s="23" t="s">
        <v>210</v>
      </c>
      <c r="B155" s="184"/>
      <c r="C155" s="152"/>
      <c r="D155" s="152"/>
      <c r="E155" s="152"/>
      <c r="F155" s="152"/>
      <c r="G155" s="23" t="s">
        <v>109</v>
      </c>
      <c r="H155" s="184"/>
      <c r="I155" s="94"/>
    </row>
    <row r="156" spans="1:9" ht="18.75">
      <c r="A156" s="93"/>
      <c r="B156" s="23"/>
      <c r="C156" s="23"/>
      <c r="D156" s="23"/>
      <c r="E156" s="23"/>
      <c r="F156" s="23"/>
      <c r="G156" s="23"/>
      <c r="H156" s="23"/>
      <c r="I156" s="23"/>
    </row>
    <row r="157" spans="1:9" ht="18.75">
      <c r="A157" s="23" t="s">
        <v>205</v>
      </c>
      <c r="B157" s="184"/>
      <c r="C157" s="23"/>
      <c r="D157" s="23"/>
      <c r="E157" s="23"/>
      <c r="F157" s="23"/>
      <c r="G157" s="23" t="s">
        <v>51</v>
      </c>
      <c r="H157" s="151"/>
      <c r="I157" s="23"/>
    </row>
    <row r="158" spans="1:9" ht="15">
      <c r="A158" s="18"/>
      <c r="B158" s="18"/>
      <c r="C158" s="18"/>
      <c r="D158" s="18"/>
      <c r="E158" s="18"/>
      <c r="F158" s="18"/>
      <c r="G158" s="18"/>
      <c r="H158" s="18"/>
      <c r="I158" s="18"/>
    </row>
    <row r="159" spans="1:9" ht="15">
      <c r="A159" s="8"/>
      <c r="B159" s="8"/>
      <c r="C159" s="8"/>
      <c r="D159" s="8"/>
      <c r="E159" s="8"/>
      <c r="F159" s="8"/>
      <c r="G159" s="8"/>
      <c r="H159" s="8"/>
      <c r="I159" s="8"/>
    </row>
    <row r="160" spans="1:9" ht="18.75">
      <c r="A160" s="194" t="s">
        <v>52</v>
      </c>
      <c r="B160" s="194">
        <f>A12</f>
        <v>0</v>
      </c>
      <c r="C160" s="103" t="s">
        <v>22</v>
      </c>
      <c r="D160" s="93"/>
      <c r="E160" s="93"/>
      <c r="F160" s="173"/>
      <c r="G160" s="194" t="s">
        <v>52</v>
      </c>
      <c r="H160" s="194">
        <f>A15</f>
        <v>0</v>
      </c>
      <c r="I160" s="103" t="s">
        <v>53</v>
      </c>
    </row>
    <row r="161" spans="1:9" ht="18.75">
      <c r="A161" s="93"/>
      <c r="B161" s="93"/>
      <c r="C161" s="93"/>
      <c r="D161" s="93"/>
      <c r="E161" s="93"/>
      <c r="F161" s="173"/>
      <c r="G161" s="194" t="s">
        <v>52</v>
      </c>
      <c r="H161" s="194">
        <f>H105</f>
        <v>0</v>
      </c>
      <c r="I161" s="104" t="s">
        <v>77</v>
      </c>
    </row>
    <row r="162" spans="1:9" ht="18.75">
      <c r="A162" s="93"/>
      <c r="B162" s="93"/>
      <c r="C162" s="93"/>
      <c r="D162" s="93"/>
      <c r="E162" s="93"/>
      <c r="F162" s="93"/>
      <c r="G162" s="93"/>
      <c r="H162" s="93"/>
      <c r="I162" s="93"/>
    </row>
    <row r="163" spans="1:9" ht="20.25">
      <c r="A163" s="243" t="s">
        <v>0</v>
      </c>
      <c r="B163" s="243"/>
      <c r="C163" s="243"/>
      <c r="D163" s="243"/>
      <c r="E163" s="243"/>
      <c r="F163" s="243"/>
      <c r="G163" s="243"/>
      <c r="H163" s="243"/>
      <c r="I163" s="243"/>
    </row>
    <row r="164" spans="1:9" ht="20.25">
      <c r="A164" s="243" t="str">
        <f>A5</f>
        <v>IN COMPOSIZIONE MONOCRATICA</v>
      </c>
      <c r="B164" s="243"/>
      <c r="C164" s="243"/>
      <c r="D164" s="243"/>
      <c r="E164" s="243"/>
      <c r="F164" s="243"/>
      <c r="G164" s="243"/>
      <c r="H164" s="243"/>
      <c r="I164" s="243"/>
    </row>
    <row r="165" spans="1:9" ht="20.25">
      <c r="A165" s="222"/>
      <c r="B165" s="222"/>
      <c r="C165" s="222"/>
      <c r="D165" s="222"/>
      <c r="E165" s="222"/>
      <c r="F165" s="222"/>
      <c r="G165" s="222"/>
      <c r="H165" s="222"/>
      <c r="I165" s="222"/>
    </row>
    <row r="166" spans="1:9" ht="27.75" customHeight="1">
      <c r="A166" s="243" t="s">
        <v>54</v>
      </c>
      <c r="B166" s="243"/>
      <c r="C166" s="243"/>
      <c r="D166" s="243"/>
      <c r="E166" s="243"/>
      <c r="F166" s="243"/>
      <c r="G166" s="243"/>
      <c r="H166" s="243"/>
      <c r="I166" s="243"/>
    </row>
    <row r="167" spans="1:9" ht="27.75" customHeight="1">
      <c r="A167" s="222"/>
      <c r="B167" s="222"/>
      <c r="C167" s="222"/>
      <c r="D167" s="222"/>
      <c r="E167" s="222"/>
      <c r="F167" s="222"/>
      <c r="G167" s="222"/>
      <c r="H167" s="222"/>
      <c r="I167" s="222"/>
    </row>
    <row r="168" spans="1:9" ht="15">
      <c r="A168" s="13"/>
      <c r="B168" s="13"/>
      <c r="C168" s="13"/>
      <c r="D168" s="13"/>
      <c r="E168" s="13"/>
      <c r="F168" s="13"/>
      <c r="G168" s="13"/>
      <c r="H168" s="13"/>
      <c r="I168" s="13"/>
    </row>
    <row r="169" spans="1:9" ht="18.75">
      <c r="A169" s="93" t="s">
        <v>78</v>
      </c>
      <c r="B169" s="105">
        <f>F100</f>
        <v>0</v>
      </c>
      <c r="C169" s="93"/>
      <c r="D169" s="93"/>
      <c r="E169" s="93"/>
      <c r="F169" s="93"/>
      <c r="G169" s="93"/>
      <c r="H169" s="93"/>
      <c r="I169" s="93"/>
    </row>
    <row r="170" spans="1:9" ht="18.75">
      <c r="A170" s="93" t="s">
        <v>124</v>
      </c>
      <c r="B170" s="93"/>
      <c r="C170" s="93"/>
      <c r="D170" s="93"/>
      <c r="E170" s="93"/>
      <c r="F170" s="93"/>
      <c r="H170" s="117">
        <f>C112</f>
        <v>0</v>
      </c>
      <c r="I170" s="93"/>
    </row>
    <row r="171" spans="1:9" ht="18.75">
      <c r="A171" s="93"/>
      <c r="B171" s="93"/>
      <c r="C171" s="93"/>
      <c r="D171" s="93"/>
      <c r="E171" s="93"/>
      <c r="F171" s="93"/>
      <c r="G171" s="93"/>
      <c r="H171" s="93"/>
      <c r="I171" s="93"/>
    </row>
    <row r="172" spans="1:8" ht="18.75">
      <c r="A172" s="93" t="s">
        <v>114</v>
      </c>
      <c r="B172" s="93"/>
      <c r="C172" s="106">
        <f>E12</f>
        <v>0</v>
      </c>
      <c r="D172" s="107"/>
      <c r="E172" s="107"/>
      <c r="F172" s="154"/>
      <c r="G172" s="24">
        <f>G47</f>
        <v>0</v>
      </c>
      <c r="H172" s="23" t="s">
        <v>3</v>
      </c>
    </row>
    <row r="173" spans="1:8" ht="18.75">
      <c r="A173" s="93"/>
      <c r="B173" s="93"/>
      <c r="C173" s="223"/>
      <c r="D173" s="93"/>
      <c r="E173" s="93"/>
      <c r="F173" s="3"/>
      <c r="G173" s="24"/>
      <c r="H173" s="23"/>
    </row>
    <row r="174" spans="1:9" ht="24.75" customHeight="1">
      <c r="A174" s="229" t="s">
        <v>82</v>
      </c>
      <c r="B174" s="229"/>
      <c r="C174" s="229"/>
      <c r="D174" s="229"/>
      <c r="E174" s="229"/>
      <c r="F174" s="229"/>
      <c r="G174" s="229"/>
      <c r="H174" s="229"/>
      <c r="I174" s="229"/>
    </row>
    <row r="175" spans="1:9" ht="18" customHeight="1">
      <c r="A175" s="234" t="s">
        <v>81</v>
      </c>
      <c r="B175" s="234"/>
      <c r="C175" s="196"/>
      <c r="D175" s="196"/>
      <c r="E175" s="196"/>
      <c r="F175" s="196"/>
      <c r="G175" s="196"/>
      <c r="H175" s="196"/>
      <c r="I175" s="196"/>
    </row>
    <row r="176" spans="1:9" ht="75.75" customHeight="1">
      <c r="A176" s="235" t="str">
        <f>IF(A116=1,B116,IF(A118=1,B118,IF(A120=1,B120)))</f>
        <v>difensore di imputato/indagato ammesso al Patrocinio a spese dello Stato con provvedimento emesso da questo Ufficio in data ______________ (ipotesi ex art. 82 D.P.R. 115/2002)</v>
      </c>
      <c r="B176" s="235"/>
      <c r="C176" s="235"/>
      <c r="D176" s="235"/>
      <c r="E176" s="235"/>
      <c r="F176" s="235"/>
      <c r="G176" s="235"/>
      <c r="H176" s="235"/>
      <c r="I176" s="235"/>
    </row>
    <row r="177" spans="1:9" ht="24.75" customHeight="1">
      <c r="A177" s="229" t="s">
        <v>80</v>
      </c>
      <c r="B177" s="229"/>
      <c r="C177" s="229"/>
      <c r="D177" s="229"/>
      <c r="E177" s="229"/>
      <c r="F177" s="229"/>
      <c r="G177" s="229"/>
      <c r="H177" s="229"/>
      <c r="I177" s="229"/>
    </row>
    <row r="178" spans="1:9" ht="66" customHeight="1">
      <c r="A178" s="232" t="s">
        <v>83</v>
      </c>
      <c r="B178" s="232"/>
      <c r="C178" s="232"/>
      <c r="D178" s="232"/>
      <c r="E178" s="232"/>
      <c r="F178" s="232"/>
      <c r="G178" s="232"/>
      <c r="H178" s="232"/>
      <c r="I178" s="232"/>
    </row>
    <row r="179" spans="1:9" ht="68.25" customHeight="1">
      <c r="A179" s="232" t="s">
        <v>209</v>
      </c>
      <c r="B179" s="232"/>
      <c r="C179" s="232"/>
      <c r="D179" s="232"/>
      <c r="E179" s="232"/>
      <c r="F179" s="232"/>
      <c r="G179" s="232"/>
      <c r="H179" s="232"/>
      <c r="I179" s="232"/>
    </row>
    <row r="180" spans="1:9" ht="36" customHeight="1">
      <c r="A180" s="232" t="s">
        <v>85</v>
      </c>
      <c r="B180" s="232"/>
      <c r="C180" s="232"/>
      <c r="D180" s="232"/>
      <c r="E180" s="232"/>
      <c r="F180" s="232"/>
      <c r="G180" s="232"/>
      <c r="H180" s="232"/>
      <c r="I180" s="232"/>
    </row>
    <row r="181" spans="1:9" ht="20.25" customHeight="1">
      <c r="A181" s="232" t="s">
        <v>84</v>
      </c>
      <c r="B181" s="232"/>
      <c r="C181" s="232"/>
      <c r="D181" s="232"/>
      <c r="E181" s="232"/>
      <c r="F181" s="232"/>
      <c r="G181" s="232"/>
      <c r="H181" s="232"/>
      <c r="I181" s="232"/>
    </row>
    <row r="182" spans="1:9" ht="22.5" customHeight="1">
      <c r="A182" s="229" t="s">
        <v>86</v>
      </c>
      <c r="B182" s="229"/>
      <c r="C182" s="229"/>
      <c r="D182" s="229"/>
      <c r="E182" s="229"/>
      <c r="F182" s="229"/>
      <c r="G182" s="229"/>
      <c r="H182" s="229"/>
      <c r="I182" s="229"/>
    </row>
    <row r="183" spans="1:9" ht="25.5" customHeight="1">
      <c r="A183" s="93" t="s">
        <v>125</v>
      </c>
      <c r="B183" s="167"/>
      <c r="D183" s="93">
        <f>C112</f>
        <v>0</v>
      </c>
      <c r="E183" s="93"/>
      <c r="F183" s="93"/>
      <c r="G183" s="239" t="s">
        <v>199</v>
      </c>
      <c r="H183" s="239"/>
      <c r="I183" s="199">
        <f>I83</f>
        <v>920</v>
      </c>
    </row>
    <row r="184" spans="1:9" ht="18.75">
      <c r="A184" s="127" t="s">
        <v>134</v>
      </c>
      <c r="B184" s="93"/>
      <c r="C184" s="93"/>
      <c r="D184" s="93"/>
      <c r="E184" s="93"/>
      <c r="F184" s="93"/>
      <c r="G184" s="186"/>
      <c r="I184" s="93"/>
    </row>
    <row r="185" spans="1:9" ht="18.75">
      <c r="A185" s="93" t="s">
        <v>200</v>
      </c>
      <c r="B185" s="93"/>
      <c r="C185" s="240">
        <f>I85</f>
        <v>0</v>
      </c>
      <c r="D185" s="240"/>
      <c r="E185" s="127" t="s">
        <v>135</v>
      </c>
      <c r="F185" s="93"/>
      <c r="G185" s="186"/>
      <c r="I185" s="93"/>
    </row>
    <row r="186" spans="1:9" ht="18.75">
      <c r="A186" s="93"/>
      <c r="B186" s="93"/>
      <c r="C186" s="93"/>
      <c r="D186" s="93"/>
      <c r="E186" s="167"/>
      <c r="F186" s="93"/>
      <c r="G186" s="93"/>
      <c r="H186" s="93"/>
      <c r="I186" s="93"/>
    </row>
    <row r="187" spans="1:9" ht="21" customHeight="1">
      <c r="A187" s="233" t="s">
        <v>115</v>
      </c>
      <c r="B187" s="233"/>
      <c r="C187" s="233"/>
      <c r="D187" s="233"/>
      <c r="E187" s="233"/>
      <c r="F187" s="233"/>
      <c r="G187" s="233"/>
      <c r="H187" s="233"/>
      <c r="I187" s="233"/>
    </row>
    <row r="188" spans="1:9" ht="42" customHeight="1">
      <c r="A188" s="233" t="s">
        <v>88</v>
      </c>
      <c r="B188" s="233"/>
      <c r="C188" s="233"/>
      <c r="D188" s="233"/>
      <c r="E188" s="233"/>
      <c r="F188" s="233"/>
      <c r="G188" s="233"/>
      <c r="H188" s="233"/>
      <c r="I188" s="233"/>
    </row>
    <row r="189" spans="1:9" ht="39.75" customHeight="1">
      <c r="A189" s="233" t="s">
        <v>89</v>
      </c>
      <c r="B189" s="233"/>
      <c r="C189" s="233"/>
      <c r="D189" s="233"/>
      <c r="E189" s="233"/>
      <c r="F189" s="233"/>
      <c r="G189" s="233"/>
      <c r="H189" s="233"/>
      <c r="I189" s="233"/>
    </row>
    <row r="190" spans="1:9" ht="24.75" customHeight="1">
      <c r="A190" s="93" t="s">
        <v>55</v>
      </c>
      <c r="B190" s="93"/>
      <c r="C190" s="93"/>
      <c r="D190" s="93"/>
      <c r="E190" s="93"/>
      <c r="F190" s="93"/>
      <c r="G190" s="93"/>
      <c r="H190" s="93"/>
      <c r="I190" s="93"/>
    </row>
    <row r="191" spans="1:9" ht="18.75">
      <c r="A191" s="93"/>
      <c r="B191" s="93"/>
      <c r="C191" s="93"/>
      <c r="D191" s="93"/>
      <c r="E191" s="93"/>
      <c r="F191" s="167"/>
      <c r="G191" s="167"/>
      <c r="H191" s="93" t="s">
        <v>56</v>
      </c>
      <c r="I191" s="93"/>
    </row>
    <row r="192" spans="1:9" ht="17.25" customHeight="1">
      <c r="A192" s="167"/>
      <c r="B192" s="167"/>
      <c r="C192" s="167"/>
      <c r="D192" s="167"/>
      <c r="E192" s="93"/>
      <c r="F192" s="167"/>
      <c r="G192" s="93"/>
      <c r="H192" s="93"/>
      <c r="I192" s="93"/>
    </row>
    <row r="193" spans="1:9" ht="18.75">
      <c r="A193" s="93" t="s">
        <v>112</v>
      </c>
      <c r="B193" s="93"/>
      <c r="C193" s="93"/>
      <c r="D193" s="93"/>
      <c r="E193" s="93"/>
      <c r="F193" s="93"/>
      <c r="G193" s="93"/>
      <c r="H193" s="93"/>
      <c r="I193" s="93"/>
    </row>
    <row r="194" spans="1:9" ht="18.75">
      <c r="A194" s="93" t="s">
        <v>76</v>
      </c>
      <c r="B194" s="93"/>
      <c r="C194" s="93"/>
      <c r="D194" s="93"/>
      <c r="E194" s="93"/>
      <c r="F194" s="93"/>
      <c r="G194" s="93"/>
      <c r="H194" s="93"/>
      <c r="I194" s="93"/>
    </row>
    <row r="195" spans="1:9" ht="18.75">
      <c r="A195" s="93" t="s">
        <v>90</v>
      </c>
      <c r="B195" s="93"/>
      <c r="C195" s="93"/>
      <c r="D195" s="93"/>
      <c r="E195" s="93"/>
      <c r="F195" s="93"/>
      <c r="G195" s="93"/>
      <c r="H195" s="93"/>
      <c r="I195" s="93"/>
    </row>
    <row r="196" spans="1:9" ht="18.75">
      <c r="A196" s="108"/>
      <c r="B196" s="108"/>
      <c r="C196" s="108"/>
      <c r="D196" s="108"/>
      <c r="E196" s="108"/>
      <c r="F196" s="108"/>
      <c r="G196" s="167"/>
      <c r="H196" s="104" t="s">
        <v>57</v>
      </c>
      <c r="I196" s="108"/>
    </row>
    <row r="197" spans="1:9" ht="44.25" customHeight="1">
      <c r="A197" s="10"/>
      <c r="B197" s="9"/>
      <c r="C197" s="9"/>
      <c r="D197" s="9"/>
      <c r="E197" s="9"/>
      <c r="F197" s="9"/>
      <c r="G197" s="17"/>
      <c r="H197" s="17"/>
      <c r="I197" s="9"/>
    </row>
    <row r="198" spans="1:9" ht="23.25" customHeight="1">
      <c r="A198" s="236" t="s">
        <v>91</v>
      </c>
      <c r="B198" s="237"/>
      <c r="C198" s="237"/>
      <c r="D198" s="237"/>
      <c r="E198" s="237"/>
      <c r="F198" s="237"/>
      <c r="G198" s="237"/>
      <c r="H198" s="237"/>
      <c r="I198" s="238"/>
    </row>
    <row r="199" spans="1:9" ht="18.75">
      <c r="A199" s="109" t="s">
        <v>92</v>
      </c>
      <c r="B199" s="93"/>
      <c r="C199" s="93"/>
      <c r="D199" s="93"/>
      <c r="E199" s="93"/>
      <c r="F199" s="93"/>
      <c r="G199" s="93"/>
      <c r="H199" s="93"/>
      <c r="I199" s="110"/>
    </row>
    <row r="200" spans="1:9" ht="19.5" customHeight="1">
      <c r="A200" s="175" t="s">
        <v>110</v>
      </c>
      <c r="B200" s="93"/>
      <c r="C200" s="93"/>
      <c r="D200" s="93"/>
      <c r="E200" s="93"/>
      <c r="F200" s="93"/>
      <c r="G200" s="93"/>
      <c r="H200" s="93"/>
      <c r="I200" s="110"/>
    </row>
    <row r="201" spans="1:9" ht="23.25" customHeight="1">
      <c r="A201" s="175" t="s">
        <v>111</v>
      </c>
      <c r="B201" s="93"/>
      <c r="C201" s="93"/>
      <c r="D201" s="93"/>
      <c r="E201" s="93"/>
      <c r="F201" s="93"/>
      <c r="G201" s="93"/>
      <c r="H201" s="93"/>
      <c r="I201" s="110"/>
    </row>
    <row r="202" spans="1:9" ht="18.75">
      <c r="A202" s="225" t="s">
        <v>93</v>
      </c>
      <c r="B202" s="226"/>
      <c r="C202" s="226"/>
      <c r="D202" s="226"/>
      <c r="E202" s="226"/>
      <c r="F202" s="226"/>
      <c r="G202" s="226"/>
      <c r="H202" s="226"/>
      <c r="I202" s="227"/>
    </row>
    <row r="203" spans="1:9" ht="18.75">
      <c r="A203" s="228" t="s">
        <v>42</v>
      </c>
      <c r="B203" s="229"/>
      <c r="C203" s="229"/>
      <c r="D203" s="229"/>
      <c r="E203" s="229"/>
      <c r="F203" s="229"/>
      <c r="G203" s="229"/>
      <c r="H203" s="229"/>
      <c r="I203" s="230"/>
    </row>
    <row r="204" spans="1:9" ht="18.75">
      <c r="A204" s="109" t="s">
        <v>98</v>
      </c>
      <c r="B204" s="93"/>
      <c r="C204" s="93"/>
      <c r="D204" s="93"/>
      <c r="E204" s="93"/>
      <c r="F204" s="93"/>
      <c r="G204" s="93"/>
      <c r="H204" s="93"/>
      <c r="I204" s="110"/>
    </row>
    <row r="205" spans="1:9" ht="18.75">
      <c r="A205" s="109"/>
      <c r="B205" s="93"/>
      <c r="C205" s="93"/>
      <c r="D205" s="93"/>
      <c r="E205" s="93"/>
      <c r="F205" s="93"/>
      <c r="G205" s="93"/>
      <c r="H205" s="93"/>
      <c r="I205" s="110"/>
    </row>
    <row r="206" spans="1:9" ht="18.75">
      <c r="A206" s="109" t="s">
        <v>94</v>
      </c>
      <c r="B206" s="93"/>
      <c r="C206" s="93"/>
      <c r="D206" s="93"/>
      <c r="E206" s="93"/>
      <c r="F206" s="93"/>
      <c r="G206" s="93"/>
      <c r="H206" s="93"/>
      <c r="I206" s="110"/>
    </row>
    <row r="207" spans="1:9" ht="18.75">
      <c r="A207" s="176"/>
      <c r="B207" s="107"/>
      <c r="C207" s="107"/>
      <c r="D207" s="107"/>
      <c r="E207" s="107"/>
      <c r="F207" s="107"/>
      <c r="G207" s="107"/>
      <c r="H207" s="107" t="s">
        <v>95</v>
      </c>
      <c r="I207" s="177"/>
    </row>
    <row r="208" spans="1:9" ht="63" customHeight="1">
      <c r="A208" s="173"/>
      <c r="B208" s="173"/>
      <c r="C208" s="173"/>
      <c r="D208" s="173"/>
      <c r="E208" s="173"/>
      <c r="F208" s="173"/>
      <c r="G208" s="173"/>
      <c r="H208" s="173"/>
      <c r="I208" s="173"/>
    </row>
    <row r="209" spans="1:9" ht="18.75">
      <c r="A209" s="231" t="s">
        <v>96</v>
      </c>
      <c r="B209" s="231"/>
      <c r="C209" s="231"/>
      <c r="D209" s="231"/>
      <c r="E209" s="231"/>
      <c r="F209" s="231"/>
      <c r="G209" s="231"/>
      <c r="H209" s="231"/>
      <c r="I209" s="231"/>
    </row>
    <row r="210" spans="1:9" ht="18.75">
      <c r="A210" s="178"/>
      <c r="B210" s="179"/>
      <c r="C210" s="179"/>
      <c r="D210" s="179"/>
      <c r="E210" s="179"/>
      <c r="F210" s="179"/>
      <c r="G210" s="179"/>
      <c r="H210" s="179"/>
      <c r="I210" s="180"/>
    </row>
    <row r="211" spans="1:9" ht="18.75">
      <c r="A211" s="181" t="s">
        <v>97</v>
      </c>
      <c r="B211" s="93"/>
      <c r="C211" s="93"/>
      <c r="D211" s="93"/>
      <c r="E211" s="93"/>
      <c r="F211" s="93"/>
      <c r="G211" s="93"/>
      <c r="H211" s="93"/>
      <c r="I211" s="110"/>
    </row>
    <row r="212" spans="1:9" ht="18.75">
      <c r="A212" s="109"/>
      <c r="B212" s="93"/>
      <c r="C212" s="93"/>
      <c r="D212" s="93"/>
      <c r="E212" s="93"/>
      <c r="F212" s="93"/>
      <c r="G212" s="93"/>
      <c r="H212" s="93"/>
      <c r="I212" s="110"/>
    </row>
    <row r="213" spans="1:9" ht="18.75">
      <c r="A213" s="109" t="s">
        <v>94</v>
      </c>
      <c r="B213" s="93"/>
      <c r="C213" s="93"/>
      <c r="D213" s="93"/>
      <c r="E213" s="93"/>
      <c r="F213" s="93"/>
      <c r="G213" s="93"/>
      <c r="H213" s="93"/>
      <c r="I213" s="110"/>
    </row>
    <row r="214" spans="1:9" ht="18.75">
      <c r="A214" s="176"/>
      <c r="B214" s="107"/>
      <c r="C214" s="107"/>
      <c r="D214" s="107"/>
      <c r="E214" s="107"/>
      <c r="F214" s="107"/>
      <c r="G214" s="107"/>
      <c r="H214" s="107" t="s">
        <v>95</v>
      </c>
      <c r="I214" s="177"/>
    </row>
    <row r="215" spans="1:9" ht="18.75">
      <c r="A215" s="173"/>
      <c r="B215" s="173"/>
      <c r="C215" s="173"/>
      <c r="D215" s="173"/>
      <c r="E215" s="173"/>
      <c r="F215" s="173"/>
      <c r="G215" s="173"/>
      <c r="H215" s="173"/>
      <c r="I215" s="173"/>
    </row>
    <row r="216" spans="1:9" ht="15">
      <c r="A216" s="157"/>
      <c r="B216" s="157"/>
      <c r="C216" s="157"/>
      <c r="D216" s="157"/>
      <c r="E216" s="157"/>
      <c r="F216" s="157"/>
      <c r="G216" s="157"/>
      <c r="H216" s="157"/>
      <c r="I216" s="157"/>
    </row>
  </sheetData>
  <sheetProtection password="83AF" sheet="1" formatCells="0" selectLockedCells="1"/>
  <mergeCells count="69">
    <mergeCell ref="G183:H183"/>
    <mergeCell ref="C185:D185"/>
    <mergeCell ref="A209:I209"/>
    <mergeCell ref="A9:I9"/>
    <mergeCell ref="A187:I187"/>
    <mergeCell ref="A188:I188"/>
    <mergeCell ref="A189:I189"/>
    <mergeCell ref="A198:I198"/>
    <mergeCell ref="A202:I202"/>
    <mergeCell ref="A203:I203"/>
    <mergeCell ref="A177:I177"/>
    <mergeCell ref="A178:I178"/>
    <mergeCell ref="A179:I179"/>
    <mergeCell ref="A180:I180"/>
    <mergeCell ref="A181:I181"/>
    <mergeCell ref="A182:I182"/>
    <mergeCell ref="A163:I163"/>
    <mergeCell ref="A164:I164"/>
    <mergeCell ref="A166:I166"/>
    <mergeCell ref="A174:I174"/>
    <mergeCell ref="A175:B175"/>
    <mergeCell ref="A176:I176"/>
    <mergeCell ref="A123:I123"/>
    <mergeCell ref="A125:I125"/>
    <mergeCell ref="A128:I128"/>
    <mergeCell ref="A131:B131"/>
    <mergeCell ref="C132:D132"/>
    <mergeCell ref="B134:C134"/>
    <mergeCell ref="A102:I103"/>
    <mergeCell ref="A114:I114"/>
    <mergeCell ref="B116:I116"/>
    <mergeCell ref="B118:I118"/>
    <mergeCell ref="B120:I120"/>
    <mergeCell ref="A121:I121"/>
    <mergeCell ref="A93:I93"/>
    <mergeCell ref="A94:I94"/>
    <mergeCell ref="A98:I98"/>
    <mergeCell ref="A99:I99"/>
    <mergeCell ref="A100:E100"/>
    <mergeCell ref="F100:I100"/>
    <mergeCell ref="A45:I45"/>
    <mergeCell ref="A49:I49"/>
    <mergeCell ref="A52:F52"/>
    <mergeCell ref="A53:F53"/>
    <mergeCell ref="A86:I86"/>
    <mergeCell ref="A36:I36"/>
    <mergeCell ref="B38:E38"/>
    <mergeCell ref="A40:I40"/>
    <mergeCell ref="A42:I42"/>
    <mergeCell ref="A43:I43"/>
    <mergeCell ref="A44:I44"/>
    <mergeCell ref="C24:E24"/>
    <mergeCell ref="B29:E29"/>
    <mergeCell ref="H29:I29"/>
    <mergeCell ref="B34:E34"/>
    <mergeCell ref="H34:I34"/>
    <mergeCell ref="B35:E35"/>
    <mergeCell ref="A10:B10"/>
    <mergeCell ref="B12:C12"/>
    <mergeCell ref="B13:C13"/>
    <mergeCell ref="B19:E19"/>
    <mergeCell ref="C23:E23"/>
    <mergeCell ref="H23:I23"/>
    <mergeCell ref="A1:I1"/>
    <mergeCell ref="A2:I2"/>
    <mergeCell ref="A4:I4"/>
    <mergeCell ref="A5:I5"/>
    <mergeCell ref="A7:I7"/>
    <mergeCell ref="A8:I8"/>
  </mergeCells>
  <conditionalFormatting sqref="B151">
    <cfRule type="cellIs" priority="4" dxfId="12" operator="equal">
      <formula>"C131"</formula>
    </cfRule>
  </conditionalFormatting>
  <conditionalFormatting sqref="A15 A13">
    <cfRule type="iconSet" priority="3" dxfId="11">
      <iconSet iconSet="3ArrowsGray">
        <cfvo type="percent" val="0"/>
        <cfvo type="percent" val="33"/>
        <cfvo type="percent" val="67"/>
      </iconSet>
    </cfRule>
  </conditionalFormatting>
  <conditionalFormatting sqref="A12">
    <cfRule type="iconSet" priority="1" dxfId="11">
      <iconSet iconSet="3ArrowsGray">
        <cfvo type="percent" val="0"/>
        <cfvo type="percent" val="33"/>
        <cfvo type="percent" val="67"/>
      </iconSet>
    </cfRule>
  </conditionalFormatting>
  <dataValidations count="3">
    <dataValidation type="whole" allowBlank="1" showInputMessage="1" showErrorMessage="1" sqref="A41 G30 G35 A35 F39 F41">
      <formula1>1</formula1>
      <formula2>99</formula2>
    </dataValidation>
    <dataValidation type="whole" allowBlank="1" showInputMessage="1" showErrorMessage="1" sqref="A30">
      <formula1>1</formula1>
      <formula2>999</formula2>
    </dataValidation>
    <dataValidation type="whole" allowBlank="1" showInputMessage="1" showErrorMessage="1" sqref="G25">
      <formula1>0</formula1>
      <formula2>99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4" r:id="rId4"/>
  <rowBreaks count="3" manualBreakCount="3">
    <brk id="45" max="8" man="1"/>
    <brk id="96" max="8" man="1"/>
    <brk id="158" max="8" man="1"/>
  </rowBreaks>
  <drawing r:id="rId3"/>
  <legacyDrawing r:id="rId2"/>
  <oleObjects>
    <oleObject progId="Word.Picture.8" shapeId="1443784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7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2.57421875" style="155" customWidth="1"/>
    <col min="2" max="2" width="11.00390625" style="155" bestFit="1" customWidth="1"/>
    <col min="3" max="5" width="9.7109375" style="155" customWidth="1"/>
    <col min="6" max="6" width="12.7109375" style="155" customWidth="1"/>
    <col min="7" max="7" width="14.140625" style="155" customWidth="1"/>
    <col min="8" max="8" width="13.421875" style="155" customWidth="1"/>
    <col min="9" max="9" width="23.57421875" style="155" customWidth="1"/>
    <col min="10" max="16384" width="9.140625" style="155" customWidth="1"/>
  </cols>
  <sheetData>
    <row r="1" spans="1:9" ht="69.75" customHeight="1" thickBot="1">
      <c r="A1" s="303" t="s">
        <v>67</v>
      </c>
      <c r="B1" s="304"/>
      <c r="C1" s="304"/>
      <c r="D1" s="304"/>
      <c r="E1" s="304"/>
      <c r="F1" s="304"/>
      <c r="G1" s="304"/>
      <c r="H1" s="304"/>
      <c r="I1" s="305"/>
    </row>
    <row r="2" spans="1:9" ht="42" customHeight="1" thickBot="1">
      <c r="A2" s="306" t="s">
        <v>104</v>
      </c>
      <c r="B2" s="307"/>
      <c r="C2" s="307"/>
      <c r="D2" s="307"/>
      <c r="E2" s="307"/>
      <c r="F2" s="307"/>
      <c r="G2" s="307"/>
      <c r="H2" s="307"/>
      <c r="I2" s="308"/>
    </row>
    <row r="3" spans="1:9" ht="14.25" customHeight="1">
      <c r="A3" s="52"/>
      <c r="B3" s="26"/>
      <c r="C3" s="26"/>
      <c r="D3" s="26"/>
      <c r="E3" s="26"/>
      <c r="F3" s="26"/>
      <c r="G3" s="26"/>
      <c r="H3" s="26"/>
      <c r="I3" s="26"/>
    </row>
    <row r="4" spans="1:9" ht="21" customHeight="1">
      <c r="A4" s="309" t="s">
        <v>0</v>
      </c>
      <c r="B4" s="309"/>
      <c r="C4" s="309"/>
      <c r="D4" s="309"/>
      <c r="E4" s="309"/>
      <c r="F4" s="309"/>
      <c r="G4" s="309"/>
      <c r="H4" s="309"/>
      <c r="I4" s="309"/>
    </row>
    <row r="5" spans="1:9" ht="23.25" customHeight="1">
      <c r="A5" s="309" t="str">
        <f>IF(A25=2,"IN COMPOSIZIONE COLLEGIALE",IF(A25=1,"IN COMPOSIZIONE MONOCRATICA"))</f>
        <v>IN COMPOSIZIONE MONOCRATICA</v>
      </c>
      <c r="B5" s="309"/>
      <c r="C5" s="309"/>
      <c r="D5" s="309"/>
      <c r="E5" s="309"/>
      <c r="F5" s="309"/>
      <c r="G5" s="309"/>
      <c r="H5" s="309"/>
      <c r="I5" s="309"/>
    </row>
    <row r="6" spans="1:9" ht="17.25" customHeight="1">
      <c r="A6" s="27"/>
      <c r="B6" s="27"/>
      <c r="C6" s="27"/>
      <c r="D6" s="27"/>
      <c r="E6" s="27"/>
      <c r="F6" s="27"/>
      <c r="G6" s="27"/>
      <c r="H6" s="27"/>
      <c r="I6" s="27"/>
    </row>
    <row r="7" spans="1:9" ht="20.25" customHeight="1">
      <c r="A7" s="309" t="s">
        <v>69</v>
      </c>
      <c r="B7" s="309"/>
      <c r="C7" s="309"/>
      <c r="D7" s="309"/>
      <c r="E7" s="309"/>
      <c r="F7" s="309"/>
      <c r="G7" s="309"/>
      <c r="H7" s="309"/>
      <c r="I7" s="309"/>
    </row>
    <row r="8" spans="1:9" ht="22.5" customHeight="1">
      <c r="A8" s="309" t="s">
        <v>154</v>
      </c>
      <c r="B8" s="309"/>
      <c r="C8" s="309"/>
      <c r="D8" s="309"/>
      <c r="E8" s="309"/>
      <c r="F8" s="309"/>
      <c r="G8" s="309"/>
      <c r="H8" s="309"/>
      <c r="I8" s="309"/>
    </row>
    <row r="9" spans="1:9" ht="16.5" thickBot="1">
      <c r="A9" s="315" t="s">
        <v>155</v>
      </c>
      <c r="B9" s="315"/>
      <c r="C9" s="315"/>
      <c r="D9" s="315"/>
      <c r="E9" s="315"/>
      <c r="F9" s="315"/>
      <c r="G9" s="315"/>
      <c r="H9" s="315"/>
      <c r="I9" s="315"/>
    </row>
    <row r="10" spans="1:9" s="157" customFormat="1" ht="15.75">
      <c r="A10" s="297" t="s">
        <v>1</v>
      </c>
      <c r="B10" s="298"/>
      <c r="C10" s="99"/>
      <c r="D10" s="156"/>
      <c r="E10" s="29" t="s">
        <v>2</v>
      </c>
      <c r="F10" s="37"/>
      <c r="G10" s="37"/>
      <c r="H10" s="37"/>
      <c r="I10" s="99"/>
    </row>
    <row r="11" spans="1:9" s="157" customFormat="1" ht="15.75">
      <c r="A11" s="34" t="s">
        <v>22</v>
      </c>
      <c r="B11" s="14"/>
      <c r="C11" s="100"/>
      <c r="D11" s="156"/>
      <c r="E11" s="30" t="s">
        <v>68</v>
      </c>
      <c r="F11" s="11"/>
      <c r="G11" s="11"/>
      <c r="H11" s="11"/>
      <c r="I11" s="100"/>
    </row>
    <row r="12" spans="1:9" s="157" customFormat="1" ht="15.75">
      <c r="A12" s="35"/>
      <c r="B12" s="299" t="s">
        <v>71</v>
      </c>
      <c r="C12" s="300"/>
      <c r="D12" s="156"/>
      <c r="E12" s="31"/>
      <c r="F12" s="209"/>
      <c r="G12" s="209"/>
      <c r="H12" s="210" t="s">
        <v>121</v>
      </c>
      <c r="I12" s="114"/>
    </row>
    <row r="13" spans="1:9" s="157" customFormat="1" ht="15.75">
      <c r="A13" s="204"/>
      <c r="B13" s="301"/>
      <c r="C13" s="302"/>
      <c r="D13" s="156"/>
      <c r="E13" s="32"/>
      <c r="F13" s="211"/>
      <c r="G13" s="211"/>
      <c r="H13" s="210" t="s">
        <v>121</v>
      </c>
      <c r="I13" s="115"/>
    </row>
    <row r="14" spans="1:9" s="157" customFormat="1" ht="15.75">
      <c r="A14" s="34" t="s">
        <v>70</v>
      </c>
      <c r="B14" s="12"/>
      <c r="C14" s="100"/>
      <c r="D14" s="156"/>
      <c r="E14" s="32"/>
      <c r="F14" s="211"/>
      <c r="G14" s="211"/>
      <c r="H14" s="210" t="s">
        <v>121</v>
      </c>
      <c r="I14" s="115"/>
    </row>
    <row r="15" spans="1:9" s="157" customFormat="1" ht="16.5" thickBot="1">
      <c r="A15" s="36"/>
      <c r="B15" s="205"/>
      <c r="C15" s="42"/>
      <c r="D15" s="100"/>
      <c r="E15" s="33"/>
      <c r="F15" s="212"/>
      <c r="G15" s="212"/>
      <c r="H15" s="210" t="s">
        <v>121</v>
      </c>
      <c r="I15" s="116"/>
    </row>
    <row r="16" spans="1:9" ht="15">
      <c r="A16" s="28" t="s">
        <v>137</v>
      </c>
      <c r="B16" s="4"/>
      <c r="C16" s="158"/>
      <c r="D16" s="159"/>
      <c r="E16" s="160"/>
      <c r="F16" s="160"/>
      <c r="G16" s="160"/>
      <c r="H16" s="160"/>
      <c r="I16" s="160"/>
    </row>
    <row r="17" spans="1:9" s="3" customFormat="1" ht="15">
      <c r="A17" s="28" t="s">
        <v>120</v>
      </c>
      <c r="B17" s="4"/>
      <c r="C17" s="158"/>
      <c r="D17" s="159"/>
      <c r="E17" s="159"/>
      <c r="F17" s="159"/>
      <c r="G17" s="159"/>
      <c r="H17" s="159"/>
      <c r="I17" s="159"/>
    </row>
    <row r="18" spans="1:9" ht="15.75" thickBot="1">
      <c r="A18" s="5"/>
      <c r="B18" s="5"/>
      <c r="C18" s="5"/>
      <c r="D18" s="5"/>
      <c r="E18" s="5"/>
      <c r="F18" s="5"/>
      <c r="G18" s="5"/>
      <c r="H18" s="5"/>
      <c r="I18" s="5"/>
    </row>
    <row r="19" spans="1:9" s="157" customFormat="1" ht="15.75">
      <c r="A19" s="190" t="s">
        <v>4</v>
      </c>
      <c r="B19" s="285" t="s">
        <v>5</v>
      </c>
      <c r="C19" s="285"/>
      <c r="D19" s="285"/>
      <c r="E19" s="286"/>
      <c r="F19" s="95"/>
      <c r="G19" s="95"/>
      <c r="H19" s="95"/>
      <c r="I19" s="95"/>
    </row>
    <row r="20" spans="1:9" s="157" customFormat="1" ht="16.5" thickBot="1">
      <c r="A20" s="40">
        <v>0</v>
      </c>
      <c r="B20" s="41"/>
      <c r="C20" s="41" t="s">
        <v>6</v>
      </c>
      <c r="D20" s="101"/>
      <c r="E20" s="97"/>
      <c r="F20" s="9"/>
      <c r="G20" s="96"/>
      <c r="H20" s="96"/>
      <c r="I20" s="96"/>
    </row>
    <row r="21" spans="1:9" ht="15">
      <c r="A21" s="28" t="s">
        <v>138</v>
      </c>
      <c r="B21" s="5"/>
      <c r="C21" s="5"/>
      <c r="D21" s="5"/>
      <c r="E21" s="5"/>
      <c r="F21" s="5"/>
      <c r="G21" s="5"/>
      <c r="H21" s="5"/>
      <c r="I21" s="5"/>
    </row>
    <row r="22" spans="1:9" ht="15.75" thickBot="1">
      <c r="A22" s="5"/>
      <c r="B22" s="5"/>
      <c r="C22" s="5"/>
      <c r="D22" s="5"/>
      <c r="E22" s="5"/>
      <c r="F22" s="5"/>
      <c r="G22" s="5"/>
      <c r="H22" s="5"/>
      <c r="I22" s="5"/>
    </row>
    <row r="23" spans="1:9" ht="15.75">
      <c r="A23" s="29" t="s">
        <v>7</v>
      </c>
      <c r="B23" s="39" t="s">
        <v>8</v>
      </c>
      <c r="C23" s="293" t="s">
        <v>100</v>
      </c>
      <c r="D23" s="293"/>
      <c r="E23" s="294"/>
      <c r="F23" s="156"/>
      <c r="G23" s="29" t="s">
        <v>9</v>
      </c>
      <c r="H23" s="285" t="s">
        <v>10</v>
      </c>
      <c r="I23" s="286"/>
    </row>
    <row r="24" spans="1:9" ht="15.75">
      <c r="A24" s="56"/>
      <c r="B24" s="14"/>
      <c r="C24" s="295" t="s">
        <v>101</v>
      </c>
      <c r="D24" s="295"/>
      <c r="E24" s="296"/>
      <c r="F24" s="156"/>
      <c r="G24" s="56"/>
      <c r="H24" s="14"/>
      <c r="I24" s="65"/>
    </row>
    <row r="25" spans="1:9" ht="16.5" thickBot="1">
      <c r="A25" s="40">
        <v>1</v>
      </c>
      <c r="B25" s="41"/>
      <c r="C25" s="41"/>
      <c r="D25" s="41"/>
      <c r="E25" s="42"/>
      <c r="F25" s="156"/>
      <c r="G25" s="40">
        <v>0</v>
      </c>
      <c r="H25" s="41"/>
      <c r="I25" s="43" t="s">
        <v>6</v>
      </c>
    </row>
    <row r="26" spans="1:9" ht="15">
      <c r="A26" s="28" t="s">
        <v>139</v>
      </c>
      <c r="B26" s="5"/>
      <c r="C26" s="5"/>
      <c r="D26" s="5"/>
      <c r="E26" s="5"/>
      <c r="F26" s="5"/>
      <c r="G26" s="5"/>
      <c r="H26" s="5"/>
      <c r="I26" s="5"/>
    </row>
    <row r="27" spans="1:9" ht="15">
      <c r="A27" s="28" t="s">
        <v>173</v>
      </c>
      <c r="B27" s="128"/>
      <c r="C27" s="128"/>
      <c r="D27" s="128"/>
      <c r="E27" s="128"/>
      <c r="F27" s="128"/>
      <c r="G27" s="128"/>
      <c r="H27" s="128"/>
      <c r="I27" s="128"/>
    </row>
    <row r="28" spans="1:9" ht="15.75" thickBot="1">
      <c r="A28" s="5"/>
      <c r="B28" s="5"/>
      <c r="C28" s="5"/>
      <c r="D28" s="5"/>
      <c r="E28" s="5"/>
      <c r="F28" s="5"/>
      <c r="G28" s="5"/>
      <c r="H28" s="5"/>
      <c r="I28" s="5"/>
    </row>
    <row r="29" spans="1:9" ht="15.75">
      <c r="A29" s="44" t="s">
        <v>11</v>
      </c>
      <c r="B29" s="285" t="s">
        <v>105</v>
      </c>
      <c r="C29" s="285"/>
      <c r="D29" s="285"/>
      <c r="E29" s="286"/>
      <c r="F29" s="156"/>
      <c r="G29" s="44" t="s">
        <v>12</v>
      </c>
      <c r="H29" s="285" t="s">
        <v>13</v>
      </c>
      <c r="I29" s="286"/>
    </row>
    <row r="30" spans="1:9" ht="16.5" thickBot="1">
      <c r="A30" s="40">
        <v>1</v>
      </c>
      <c r="B30" s="41"/>
      <c r="C30" s="38"/>
      <c r="D30" s="38"/>
      <c r="E30" s="42"/>
      <c r="F30" s="156"/>
      <c r="G30" s="40">
        <v>1</v>
      </c>
      <c r="H30" s="41"/>
      <c r="I30" s="42"/>
    </row>
    <row r="31" spans="1:9" ht="15">
      <c r="A31" s="28" t="s">
        <v>140</v>
      </c>
      <c r="B31" s="129"/>
      <c r="C31" s="129"/>
      <c r="D31" s="129"/>
      <c r="E31" s="129"/>
      <c r="F31" s="129"/>
      <c r="G31" s="129"/>
      <c r="H31" s="129"/>
      <c r="I31" s="129"/>
    </row>
    <row r="32" spans="1:9" ht="15">
      <c r="A32" s="28" t="s">
        <v>174</v>
      </c>
      <c r="B32" s="130"/>
      <c r="C32" s="130"/>
      <c r="D32" s="130"/>
      <c r="E32" s="130"/>
      <c r="F32" s="130"/>
      <c r="G32" s="130"/>
      <c r="H32" s="130"/>
      <c r="I32" s="130"/>
    </row>
    <row r="33" spans="1:9" ht="15.75" thickBot="1">
      <c r="A33" s="6"/>
      <c r="B33" s="6"/>
      <c r="C33" s="6"/>
      <c r="D33" s="6"/>
      <c r="E33" s="6"/>
      <c r="F33" s="6"/>
      <c r="G33" s="6"/>
      <c r="H33" s="6"/>
      <c r="I33" s="6"/>
    </row>
    <row r="34" spans="1:9" ht="15.75">
      <c r="A34" s="44" t="s">
        <v>14</v>
      </c>
      <c r="B34" s="285" t="s">
        <v>15</v>
      </c>
      <c r="C34" s="285"/>
      <c r="D34" s="285"/>
      <c r="E34" s="286"/>
      <c r="F34" s="156"/>
      <c r="G34" s="44" t="s">
        <v>16</v>
      </c>
      <c r="H34" s="285" t="s">
        <v>17</v>
      </c>
      <c r="I34" s="286"/>
    </row>
    <row r="35" spans="1:9" ht="16.5" thickBot="1">
      <c r="A35" s="40">
        <v>1</v>
      </c>
      <c r="B35" s="287" t="s">
        <v>18</v>
      </c>
      <c r="C35" s="287"/>
      <c r="D35" s="287"/>
      <c r="E35" s="288"/>
      <c r="F35" s="156"/>
      <c r="G35" s="40">
        <v>1</v>
      </c>
      <c r="H35" s="41"/>
      <c r="I35" s="42"/>
    </row>
    <row r="36" spans="1:9" ht="27" customHeight="1">
      <c r="A36" s="289" t="s">
        <v>141</v>
      </c>
      <c r="B36" s="289"/>
      <c r="C36" s="289"/>
      <c r="D36" s="289"/>
      <c r="E36" s="289"/>
      <c r="F36" s="289"/>
      <c r="G36" s="289"/>
      <c r="H36" s="289"/>
      <c r="I36" s="289"/>
    </row>
    <row r="37" spans="1:9" ht="15.75" thickBot="1">
      <c r="A37" s="53"/>
      <c r="B37" s="4"/>
      <c r="C37" s="4"/>
      <c r="D37" s="4"/>
      <c r="E37" s="7"/>
      <c r="F37" s="7"/>
      <c r="G37" s="7"/>
      <c r="H37" s="7"/>
      <c r="I37" s="7"/>
    </row>
    <row r="38" spans="1:9" ht="15.75">
      <c r="A38" s="44" t="s">
        <v>19</v>
      </c>
      <c r="B38" s="285" t="s">
        <v>20</v>
      </c>
      <c r="C38" s="285"/>
      <c r="D38" s="285"/>
      <c r="E38" s="286"/>
      <c r="F38" s="10"/>
      <c r="G38" s="3"/>
      <c r="H38" s="3"/>
      <c r="I38" s="3"/>
    </row>
    <row r="39" spans="1:9" ht="16.5" thickBot="1">
      <c r="A39" s="40">
        <v>0</v>
      </c>
      <c r="B39" s="38"/>
      <c r="C39" s="54" t="s">
        <v>6</v>
      </c>
      <c r="D39" s="161"/>
      <c r="E39" s="162"/>
      <c r="F39" s="163"/>
      <c r="G39" s="3"/>
      <c r="H39" s="3"/>
      <c r="I39" s="3"/>
    </row>
    <row r="40" spans="1:9" ht="15">
      <c r="A40" s="277" t="s">
        <v>142</v>
      </c>
      <c r="B40" s="277"/>
      <c r="C40" s="277"/>
      <c r="D40" s="277"/>
      <c r="E40" s="277"/>
      <c r="F40" s="277"/>
      <c r="G40" s="277"/>
      <c r="H40" s="277"/>
      <c r="I40" s="277"/>
    </row>
    <row r="41" ht="15.75" thickBot="1"/>
    <row r="42" spans="1:9" ht="27" customHeight="1">
      <c r="A42" s="290" t="s">
        <v>143</v>
      </c>
      <c r="B42" s="291"/>
      <c r="C42" s="291"/>
      <c r="D42" s="291"/>
      <c r="E42" s="291"/>
      <c r="F42" s="291"/>
      <c r="G42" s="291"/>
      <c r="H42" s="291"/>
      <c r="I42" s="292"/>
    </row>
    <row r="43" spans="1:9" ht="27" customHeight="1">
      <c r="A43" s="268" t="s">
        <v>144</v>
      </c>
      <c r="B43" s="269"/>
      <c r="C43" s="269"/>
      <c r="D43" s="269"/>
      <c r="E43" s="269"/>
      <c r="F43" s="269"/>
      <c r="G43" s="269"/>
      <c r="H43" s="269"/>
      <c r="I43" s="270"/>
    </row>
    <row r="44" spans="1:9" ht="51.75" customHeight="1">
      <c r="A44" s="271" t="s">
        <v>145</v>
      </c>
      <c r="B44" s="272"/>
      <c r="C44" s="272"/>
      <c r="D44" s="272"/>
      <c r="E44" s="272"/>
      <c r="F44" s="272"/>
      <c r="G44" s="272"/>
      <c r="H44" s="272"/>
      <c r="I44" s="273"/>
    </row>
    <row r="45" spans="1:9" ht="27" customHeight="1" thickBot="1">
      <c r="A45" s="274" t="s">
        <v>146</v>
      </c>
      <c r="B45" s="275"/>
      <c r="C45" s="275"/>
      <c r="D45" s="275"/>
      <c r="E45" s="275"/>
      <c r="F45" s="275"/>
      <c r="G45" s="275"/>
      <c r="H45" s="275"/>
      <c r="I45" s="276"/>
    </row>
    <row r="46" spans="1:10" ht="15.75">
      <c r="A46" s="132" t="s">
        <v>21</v>
      </c>
      <c r="B46" s="39"/>
      <c r="C46" s="133">
        <f>A12</f>
        <v>0</v>
      </c>
      <c r="D46" s="134" t="s">
        <v>22</v>
      </c>
      <c r="E46" s="153"/>
      <c r="F46" s="133">
        <f>A15</f>
        <v>0</v>
      </c>
      <c r="G46" s="134" t="s">
        <v>70</v>
      </c>
      <c r="H46" s="135">
        <f>B13</f>
        <v>0</v>
      </c>
      <c r="I46" s="131" t="s">
        <v>72</v>
      </c>
      <c r="J46" s="3"/>
    </row>
    <row r="47" spans="1:9" ht="10.5" customHeight="1">
      <c r="A47" s="69"/>
      <c r="B47" s="14"/>
      <c r="C47" s="14"/>
      <c r="D47" s="3"/>
      <c r="E47" s="3"/>
      <c r="F47" s="14"/>
      <c r="G47" s="14"/>
      <c r="H47" s="14"/>
      <c r="I47" s="65"/>
    </row>
    <row r="48" spans="1:9" ht="15.75">
      <c r="A48" s="69" t="s">
        <v>23</v>
      </c>
      <c r="B48" s="14"/>
      <c r="C48" s="15">
        <f>E12</f>
        <v>0</v>
      </c>
      <c r="D48" s="15"/>
      <c r="E48" s="15"/>
      <c r="F48" s="15"/>
      <c r="G48" s="150"/>
      <c r="H48" s="18" t="s">
        <v>3</v>
      </c>
      <c r="I48" s="65"/>
    </row>
    <row r="49" spans="1:9" ht="15">
      <c r="A49" s="282" t="s">
        <v>150</v>
      </c>
      <c r="B49" s="283"/>
      <c r="C49" s="283"/>
      <c r="D49" s="283"/>
      <c r="E49" s="283"/>
      <c r="F49" s="283"/>
      <c r="G49" s="283"/>
      <c r="H49" s="283"/>
      <c r="I49" s="284"/>
    </row>
    <row r="50" spans="1:9" ht="25.5" customHeight="1">
      <c r="A50" s="57" t="s">
        <v>24</v>
      </c>
      <c r="B50" s="58"/>
      <c r="C50" s="58"/>
      <c r="D50" s="58"/>
      <c r="E50" s="58"/>
      <c r="F50" s="164"/>
      <c r="G50" s="59" t="s">
        <v>25</v>
      </c>
      <c r="H50" s="60"/>
      <c r="I50" s="61"/>
    </row>
    <row r="51" spans="1:9" ht="15.75">
      <c r="A51" s="62" t="s">
        <v>26</v>
      </c>
      <c r="B51" s="63"/>
      <c r="C51" s="63"/>
      <c r="D51" s="63"/>
      <c r="E51" s="63"/>
      <c r="F51" s="3"/>
      <c r="G51" s="64">
        <v>375</v>
      </c>
      <c r="H51" s="14"/>
      <c r="I51" s="65"/>
    </row>
    <row r="52" spans="1:9" ht="41.25" customHeight="1">
      <c r="A52" s="278" t="s">
        <v>136</v>
      </c>
      <c r="B52" s="279"/>
      <c r="C52" s="279"/>
      <c r="D52" s="279"/>
      <c r="E52" s="279"/>
      <c r="F52" s="279"/>
      <c r="G52" s="64">
        <f>LOOKUP(A20,{0,1},{0,300})</f>
        <v>0</v>
      </c>
      <c r="H52" s="64"/>
      <c r="I52" s="66"/>
    </row>
    <row r="53" spans="1:9" ht="15.75">
      <c r="A53" s="280"/>
      <c r="B53" s="281"/>
      <c r="C53" s="281"/>
      <c r="D53" s="281"/>
      <c r="E53" s="281"/>
      <c r="F53" s="281"/>
      <c r="G53" s="64"/>
      <c r="H53" s="64"/>
      <c r="I53" s="66"/>
    </row>
    <row r="54" spans="1:9" ht="15.75">
      <c r="A54" s="189" t="s">
        <v>118</v>
      </c>
      <c r="B54" s="118"/>
      <c r="C54" s="118"/>
      <c r="D54" s="118"/>
      <c r="E54" s="118"/>
      <c r="F54" s="118"/>
      <c r="G54" s="64">
        <v>300</v>
      </c>
      <c r="H54" s="64"/>
      <c r="I54" s="66"/>
    </row>
    <row r="55" spans="1:9" ht="15.75">
      <c r="A55" s="34" t="s">
        <v>27</v>
      </c>
      <c r="B55" s="12"/>
      <c r="C55" s="12"/>
      <c r="D55" s="12"/>
      <c r="E55" s="12"/>
      <c r="F55" s="3"/>
      <c r="G55" s="64">
        <v>900</v>
      </c>
      <c r="H55" s="14"/>
      <c r="I55" s="65"/>
    </row>
    <row r="56" spans="1:9" ht="15.75">
      <c r="A56" s="57" t="s">
        <v>28</v>
      </c>
      <c r="B56" s="16"/>
      <c r="C56" s="16"/>
      <c r="D56" s="16"/>
      <c r="E56" s="16"/>
      <c r="F56" s="164"/>
      <c r="G56" s="67">
        <f>SUM(G51:G55)</f>
        <v>1575</v>
      </c>
      <c r="H56" s="67"/>
      <c r="I56" s="68">
        <f>+G56</f>
        <v>1575</v>
      </c>
    </row>
    <row r="57" spans="1:9" ht="15.75">
      <c r="A57" s="56"/>
      <c r="B57" s="14"/>
      <c r="C57" s="14"/>
      <c r="D57" s="14"/>
      <c r="E57" s="14"/>
      <c r="F57" s="3"/>
      <c r="G57" s="14"/>
      <c r="H57" s="14"/>
      <c r="I57" s="65"/>
    </row>
    <row r="58" spans="1:9" ht="15.75">
      <c r="A58" s="112" t="s">
        <v>29</v>
      </c>
      <c r="B58" s="15"/>
      <c r="C58" s="15"/>
      <c r="D58" s="15"/>
      <c r="E58" s="15"/>
      <c r="F58" s="154"/>
      <c r="G58" s="59" t="s">
        <v>30</v>
      </c>
      <c r="H58" s="15"/>
      <c r="I58" s="61" t="s">
        <v>113</v>
      </c>
    </row>
    <row r="59" spans="1:9" ht="15.75">
      <c r="A59" s="56" t="s">
        <v>63</v>
      </c>
      <c r="B59" s="14"/>
      <c r="C59" s="14"/>
      <c r="D59" s="14"/>
      <c r="E59" s="14"/>
      <c r="F59" s="3"/>
      <c r="G59" s="197">
        <f>IF(A25=2,20,IF(A25=1,0))</f>
        <v>0</v>
      </c>
      <c r="H59" s="14"/>
      <c r="I59" s="70">
        <f>+G59*I56/100</f>
        <v>0</v>
      </c>
    </row>
    <row r="60" spans="1:9" ht="15.75">
      <c r="A60" s="56"/>
      <c r="B60" s="14"/>
      <c r="C60" s="14"/>
      <c r="D60" s="14"/>
      <c r="E60" s="14"/>
      <c r="F60" s="3"/>
      <c r="G60" s="197"/>
      <c r="H60" s="14"/>
      <c r="I60" s="65"/>
    </row>
    <row r="61" spans="1:9" ht="15.75">
      <c r="A61" s="56" t="s">
        <v>61</v>
      </c>
      <c r="B61" s="14"/>
      <c r="C61" s="14"/>
      <c r="D61" s="14"/>
      <c r="E61" s="14"/>
      <c r="F61" s="3"/>
      <c r="G61" s="71">
        <f>LOOKUP(G25,{0,1},{0,200})</f>
        <v>0</v>
      </c>
      <c r="H61" s="14"/>
      <c r="I61" s="70">
        <f>G61</f>
        <v>0</v>
      </c>
    </row>
    <row r="62" spans="1:9" ht="15.75">
      <c r="A62" s="56"/>
      <c r="B62" s="14"/>
      <c r="C62" s="14"/>
      <c r="D62" s="14"/>
      <c r="E62" s="14"/>
      <c r="F62" s="3"/>
      <c r="G62" s="197"/>
      <c r="H62" s="14"/>
      <c r="I62" s="65"/>
    </row>
    <row r="63" spans="1:9" ht="15.75">
      <c r="A63" s="56" t="s">
        <v>62</v>
      </c>
      <c r="B63" s="14"/>
      <c r="C63" s="14"/>
      <c r="D63" s="14"/>
      <c r="E63" s="14"/>
      <c r="F63" s="3"/>
      <c r="G63" s="197">
        <f>IF(A30&lt;5,0,IF(A30&gt;4,20))</f>
        <v>0</v>
      </c>
      <c r="H63" s="14"/>
      <c r="I63" s="70">
        <f>+G63*I56/100</f>
        <v>0</v>
      </c>
    </row>
    <row r="64" spans="1:9" ht="15.75">
      <c r="A64" s="56"/>
      <c r="B64" s="14"/>
      <c r="C64" s="14"/>
      <c r="D64" s="14"/>
      <c r="E64" s="14"/>
      <c r="F64" s="3"/>
      <c r="G64" s="197"/>
      <c r="H64" s="14"/>
      <c r="I64" s="65"/>
    </row>
    <row r="65" spans="1:9" ht="15.75">
      <c r="A65" s="56" t="s">
        <v>64</v>
      </c>
      <c r="B65" s="14"/>
      <c r="C65" s="14"/>
      <c r="D65" s="14"/>
      <c r="E65" s="14"/>
      <c r="F65" s="3"/>
      <c r="G65" s="197">
        <f>IF(G30&lt;6,0,IF(G30&gt;5,30))</f>
        <v>0</v>
      </c>
      <c r="H65" s="14"/>
      <c r="I65" s="70">
        <f>+G65*I56/100</f>
        <v>0</v>
      </c>
    </row>
    <row r="66" spans="1:9" ht="15.75">
      <c r="A66" s="56"/>
      <c r="B66" s="14"/>
      <c r="C66" s="14"/>
      <c r="D66" s="14"/>
      <c r="E66" s="14"/>
      <c r="F66" s="3"/>
      <c r="G66" s="197"/>
      <c r="H66" s="14"/>
      <c r="I66" s="65"/>
    </row>
    <row r="67" spans="1:9" ht="15.75">
      <c r="A67" s="56" t="s">
        <v>65</v>
      </c>
      <c r="B67" s="14"/>
      <c r="C67" s="14"/>
      <c r="D67" s="14"/>
      <c r="E67" s="14"/>
      <c r="F67" s="3"/>
      <c r="G67" s="197">
        <f>LOOKUP(A35,{1,2,3,4,5,6,7,8,9,10,11,12,13},{0,0,0,0,0,0,30,30,30,30,30,30,60})</f>
        <v>0</v>
      </c>
      <c r="H67" s="14"/>
      <c r="I67" s="70">
        <f>+G67*I56/100</f>
        <v>0</v>
      </c>
    </row>
    <row r="68" spans="1:9" ht="15.75">
      <c r="A68" s="56"/>
      <c r="B68" s="14"/>
      <c r="C68" s="14"/>
      <c r="D68" s="14"/>
      <c r="E68" s="14"/>
      <c r="F68" s="3"/>
      <c r="G68" s="197"/>
      <c r="H68" s="14"/>
      <c r="I68" s="65"/>
    </row>
    <row r="69" spans="1:9" ht="15.75">
      <c r="A69" s="56" t="s">
        <v>103</v>
      </c>
      <c r="B69" s="14"/>
      <c r="C69" s="14"/>
      <c r="D69" s="14"/>
      <c r="E69" s="14"/>
      <c r="F69" s="3"/>
      <c r="G69" s="197">
        <f>LOOKUP(G35,{1,2,3,4,5,6,7,8,9,10,11,12,13,14,15,16,17,18,19,20},{0,20,20,20,20,22,24,26,28,30,30,30,30,30,30,30,30,30,30,30})</f>
        <v>0</v>
      </c>
      <c r="H69" s="72"/>
      <c r="I69" s="70">
        <f>+G69*I56/100</f>
        <v>0</v>
      </c>
    </row>
    <row r="70" spans="1:9" ht="15.75">
      <c r="A70" s="56"/>
      <c r="B70" s="14"/>
      <c r="C70" s="14"/>
      <c r="D70" s="14"/>
      <c r="E70" s="14"/>
      <c r="F70" s="3"/>
      <c r="G70" s="197"/>
      <c r="H70" s="14"/>
      <c r="I70" s="70"/>
    </row>
    <row r="71" spans="1:9" ht="15.75">
      <c r="A71" s="56" t="s">
        <v>66</v>
      </c>
      <c r="B71" s="14"/>
      <c r="C71" s="14"/>
      <c r="D71" s="14"/>
      <c r="E71" s="14"/>
      <c r="F71" s="3"/>
      <c r="G71" s="71">
        <f>LOOKUP(A39,{0,1},{0,200})</f>
        <v>0</v>
      </c>
      <c r="H71" s="14"/>
      <c r="I71" s="70">
        <f>G71</f>
        <v>0</v>
      </c>
    </row>
    <row r="72" spans="1:9" ht="16.5" thickBot="1">
      <c r="A72" s="73"/>
      <c r="B72" s="41"/>
      <c r="C72" s="41"/>
      <c r="D72" s="41"/>
      <c r="E72" s="41"/>
      <c r="F72" s="165"/>
      <c r="G72" s="191"/>
      <c r="H72" s="41"/>
      <c r="I72" s="74"/>
    </row>
    <row r="73" spans="1:9" ht="16.5" thickBot="1">
      <c r="A73" s="69" t="s">
        <v>31</v>
      </c>
      <c r="B73" s="14"/>
      <c r="C73" s="14"/>
      <c r="D73" s="14"/>
      <c r="E73" s="14"/>
      <c r="F73" s="3"/>
      <c r="G73" s="75">
        <f>I56+I59+I61+I63+I65+I67+I69+I71</f>
        <v>1575</v>
      </c>
      <c r="H73" s="13" t="s">
        <v>32</v>
      </c>
      <c r="I73" s="77">
        <f>G73-(G73/3)</f>
        <v>1050</v>
      </c>
    </row>
    <row r="74" spans="1:9" ht="16.5" thickBot="1">
      <c r="A74" s="21"/>
      <c r="B74" s="14"/>
      <c r="C74" s="14"/>
      <c r="D74" s="14"/>
      <c r="E74" s="14"/>
      <c r="F74" s="14"/>
      <c r="G74" s="75"/>
      <c r="H74" s="14"/>
      <c r="I74" s="78"/>
    </row>
    <row r="75" spans="1:9" ht="16.5" thickBot="1">
      <c r="A75" s="69" t="s">
        <v>33</v>
      </c>
      <c r="B75" s="3"/>
      <c r="C75" s="14"/>
      <c r="D75" s="14"/>
      <c r="E75" s="14"/>
      <c r="F75" s="14"/>
      <c r="G75" s="197"/>
      <c r="H75" s="14"/>
      <c r="I75" s="213"/>
    </row>
    <row r="76" spans="1:9" ht="15.75">
      <c r="A76" s="20" t="s">
        <v>149</v>
      </c>
      <c r="B76" s="3"/>
      <c r="C76" s="76"/>
      <c r="D76" s="76"/>
      <c r="E76" s="76"/>
      <c r="F76" s="76"/>
      <c r="G76" s="76"/>
      <c r="H76" s="76"/>
      <c r="I76" s="80"/>
    </row>
    <row r="77" spans="1:9" ht="9" customHeight="1" thickBot="1">
      <c r="A77" s="56"/>
      <c r="B77" s="3"/>
      <c r="C77" s="14"/>
      <c r="D77" s="14"/>
      <c r="E77" s="14"/>
      <c r="F77" s="14"/>
      <c r="G77" s="14"/>
      <c r="H77" s="14"/>
      <c r="I77" s="43"/>
    </row>
    <row r="78" spans="1:9" ht="16.5" thickBot="1">
      <c r="A78" s="69" t="s">
        <v>127</v>
      </c>
      <c r="B78" s="3"/>
      <c r="C78" s="14"/>
      <c r="D78" s="14"/>
      <c r="E78" s="14"/>
      <c r="F78" s="136">
        <v>0</v>
      </c>
      <c r="G78" s="14" t="s">
        <v>6</v>
      </c>
      <c r="H78" s="14"/>
      <c r="I78" s="79">
        <f>LOOKUP(F78,{0,1},{0,290})</f>
        <v>0</v>
      </c>
    </row>
    <row r="79" spans="1:9" ht="15.75" thickBot="1">
      <c r="A79" s="20" t="s">
        <v>147</v>
      </c>
      <c r="B79" s="3"/>
      <c r="C79" s="19"/>
      <c r="D79" s="19"/>
      <c r="E79" s="19"/>
      <c r="F79" s="19"/>
      <c r="G79" s="19"/>
      <c r="H79" s="19"/>
      <c r="I79" s="45"/>
    </row>
    <row r="80" spans="1:9" ht="16.5" thickBot="1">
      <c r="A80" s="69" t="s">
        <v>34</v>
      </c>
      <c r="B80" s="3"/>
      <c r="C80" s="76"/>
      <c r="D80" s="76"/>
      <c r="E80" s="76"/>
      <c r="F80" s="76"/>
      <c r="G80" s="76"/>
      <c r="H80" s="76"/>
      <c r="I80" s="81">
        <f>SUM(I73:I78)</f>
        <v>1050</v>
      </c>
    </row>
    <row r="81" spans="1:9" ht="9" customHeight="1" thickBot="1">
      <c r="A81" s="69"/>
      <c r="B81" s="3"/>
      <c r="C81" s="76"/>
      <c r="D81" s="76"/>
      <c r="E81" s="76"/>
      <c r="F81" s="76"/>
      <c r="G81" s="76"/>
      <c r="H81" s="76"/>
      <c r="I81" s="82"/>
    </row>
    <row r="82" spans="1:9" ht="16.5" thickBot="1">
      <c r="A82" s="69" t="s">
        <v>35</v>
      </c>
      <c r="B82" s="3"/>
      <c r="C82" s="76"/>
      <c r="D82" s="76"/>
      <c r="E82" s="76"/>
      <c r="F82" s="76"/>
      <c r="G82" s="76"/>
      <c r="H82" s="76"/>
      <c r="I82" s="81">
        <f>I80*15/100</f>
        <v>157.5</v>
      </c>
    </row>
    <row r="83" spans="1:9" ht="9" customHeight="1" thickBot="1">
      <c r="A83" s="69"/>
      <c r="B83" s="3"/>
      <c r="C83" s="76"/>
      <c r="D83" s="76"/>
      <c r="E83" s="76"/>
      <c r="F83" s="76"/>
      <c r="G83" s="76"/>
      <c r="H83" s="76"/>
      <c r="I83" s="82"/>
    </row>
    <row r="84" spans="1:9" ht="16.5" thickBot="1">
      <c r="A84" s="69" t="s">
        <v>36</v>
      </c>
      <c r="B84" s="3"/>
      <c r="C84" s="76"/>
      <c r="D84" s="76"/>
      <c r="E84" s="76"/>
      <c r="F84" s="76"/>
      <c r="G84" s="76"/>
      <c r="H84" s="76"/>
      <c r="I84" s="81">
        <f>I80+I82</f>
        <v>1207.5</v>
      </c>
    </row>
    <row r="85" spans="1:9" ht="16.5" thickBot="1">
      <c r="A85" s="83" t="s">
        <v>37</v>
      </c>
      <c r="B85" s="165"/>
      <c r="C85" s="41"/>
      <c r="D85" s="41"/>
      <c r="E85" s="41"/>
      <c r="F85" s="41"/>
      <c r="G85" s="41"/>
      <c r="H85" s="41"/>
      <c r="I85" s="43"/>
    </row>
    <row r="86" spans="1:9" ht="16.5" thickBot="1">
      <c r="A86" s="83" t="s">
        <v>186</v>
      </c>
      <c r="B86" s="3"/>
      <c r="C86" s="14"/>
      <c r="D86" s="14"/>
      <c r="E86" s="14"/>
      <c r="F86" s="14"/>
      <c r="G86" s="14"/>
      <c r="H86" s="14"/>
      <c r="I86" s="214"/>
    </row>
    <row r="87" spans="1:9" ht="15">
      <c r="A87" s="311" t="s">
        <v>38</v>
      </c>
      <c r="B87" s="312"/>
      <c r="C87" s="312"/>
      <c r="D87" s="312"/>
      <c r="E87" s="312"/>
      <c r="F87" s="312"/>
      <c r="G87" s="312"/>
      <c r="H87" s="312"/>
      <c r="I87" s="313"/>
    </row>
    <row r="88" spans="1:9" ht="15">
      <c r="A88" s="119" t="s">
        <v>39</v>
      </c>
      <c r="B88" s="120"/>
      <c r="C88" s="120"/>
      <c r="D88" s="120"/>
      <c r="E88" s="120"/>
      <c r="F88" s="120"/>
      <c r="G88" s="120"/>
      <c r="H88" s="120"/>
      <c r="I88" s="121"/>
    </row>
    <row r="89" spans="1:9" ht="15">
      <c r="A89" s="122" t="s">
        <v>58</v>
      </c>
      <c r="B89" s="123"/>
      <c r="C89" s="123" t="s">
        <v>59</v>
      </c>
      <c r="D89" s="123"/>
      <c r="E89" s="123"/>
      <c r="F89" s="123"/>
      <c r="G89" s="123"/>
      <c r="H89" s="123"/>
      <c r="I89" s="124"/>
    </row>
    <row r="90" spans="1:9" ht="15">
      <c r="A90" s="122" t="s">
        <v>40</v>
      </c>
      <c r="B90" s="123"/>
      <c r="C90" s="123"/>
      <c r="D90" s="123"/>
      <c r="E90" s="123"/>
      <c r="F90" s="123"/>
      <c r="G90" s="123"/>
      <c r="H90" s="123"/>
      <c r="I90" s="124"/>
    </row>
    <row r="91" spans="1:9" ht="15">
      <c r="A91" s="122" t="s">
        <v>129</v>
      </c>
      <c r="B91" s="123"/>
      <c r="C91" s="123"/>
      <c r="D91" s="123"/>
      <c r="E91" s="123"/>
      <c r="F91" s="123"/>
      <c r="G91" s="123"/>
      <c r="H91" s="123"/>
      <c r="I91" s="124"/>
    </row>
    <row r="92" spans="1:9" ht="15">
      <c r="A92" s="46" t="s">
        <v>41</v>
      </c>
      <c r="B92" s="47"/>
      <c r="C92" s="47"/>
      <c r="D92" s="47"/>
      <c r="E92" s="47"/>
      <c r="F92" s="47"/>
      <c r="G92" s="47"/>
      <c r="H92" s="47"/>
      <c r="I92" s="48"/>
    </row>
    <row r="93" spans="1:9" ht="15">
      <c r="A93" s="122" t="s">
        <v>60</v>
      </c>
      <c r="B93" s="123"/>
      <c r="C93" s="123"/>
      <c r="D93" s="123"/>
      <c r="E93" s="123"/>
      <c r="F93" s="123"/>
      <c r="G93" s="123"/>
      <c r="H93" s="123"/>
      <c r="I93" s="124"/>
    </row>
    <row r="94" spans="1:9" ht="27.75" customHeight="1">
      <c r="A94" s="260" t="s">
        <v>128</v>
      </c>
      <c r="B94" s="261"/>
      <c r="C94" s="261"/>
      <c r="D94" s="261"/>
      <c r="E94" s="261"/>
      <c r="F94" s="261"/>
      <c r="G94" s="261"/>
      <c r="H94" s="261"/>
      <c r="I94" s="262"/>
    </row>
    <row r="95" spans="1:9" ht="27.75" customHeight="1">
      <c r="A95" s="263" t="s">
        <v>148</v>
      </c>
      <c r="B95" s="264"/>
      <c r="C95" s="264"/>
      <c r="D95" s="264"/>
      <c r="E95" s="264"/>
      <c r="F95" s="264"/>
      <c r="G95" s="264"/>
      <c r="H95" s="264"/>
      <c r="I95" s="265"/>
    </row>
    <row r="96" spans="1:9" ht="15">
      <c r="A96" s="125" t="s">
        <v>130</v>
      </c>
      <c r="B96" s="123"/>
      <c r="C96" s="123"/>
      <c r="D96" s="123"/>
      <c r="E96" s="123"/>
      <c r="F96" s="123"/>
      <c r="G96" s="123"/>
      <c r="H96" s="123"/>
      <c r="I96" s="124"/>
    </row>
    <row r="97" spans="1:9" ht="15.75" thickBot="1">
      <c r="A97" s="49" t="s">
        <v>102</v>
      </c>
      <c r="B97" s="50"/>
      <c r="C97" s="50"/>
      <c r="D97" s="50"/>
      <c r="E97" s="50"/>
      <c r="F97" s="50"/>
      <c r="G97" s="50"/>
      <c r="H97" s="50"/>
      <c r="I97" s="51"/>
    </row>
    <row r="98" spans="1:9" ht="21.75" customHeight="1">
      <c r="A98" s="8"/>
      <c r="B98" s="8"/>
      <c r="C98" s="8"/>
      <c r="D98" s="8"/>
      <c r="E98" s="8"/>
      <c r="F98" s="8"/>
      <c r="G98" s="8"/>
      <c r="H98" s="8"/>
      <c r="I98" s="8"/>
    </row>
    <row r="99" spans="1:9" ht="35.25" customHeight="1">
      <c r="A99" s="266" t="s">
        <v>0</v>
      </c>
      <c r="B99" s="266"/>
      <c r="C99" s="266"/>
      <c r="D99" s="266"/>
      <c r="E99" s="266"/>
      <c r="F99" s="266"/>
      <c r="G99" s="266"/>
      <c r="H99" s="266"/>
      <c r="I99" s="266"/>
    </row>
    <row r="100" spans="1:9" ht="22.5">
      <c r="A100" s="267" t="str">
        <f>A5</f>
        <v>IN COMPOSIZIONE MONOCRATICA</v>
      </c>
      <c r="B100" s="267"/>
      <c r="C100" s="267"/>
      <c r="D100" s="267"/>
      <c r="E100" s="267"/>
      <c r="F100" s="267"/>
      <c r="G100" s="267"/>
      <c r="H100" s="267"/>
      <c r="I100" s="267"/>
    </row>
    <row r="101" spans="1:9" ht="24.75" customHeight="1">
      <c r="A101" s="248" t="s">
        <v>107</v>
      </c>
      <c r="B101" s="248"/>
      <c r="C101" s="248"/>
      <c r="D101" s="248"/>
      <c r="E101" s="248"/>
      <c r="F101" s="249"/>
      <c r="G101" s="249"/>
      <c r="H101" s="249"/>
      <c r="I101" s="249"/>
    </row>
    <row r="102" spans="1:9" ht="16.5" thickBot="1">
      <c r="A102" s="166"/>
      <c r="B102" s="166"/>
      <c r="C102" s="166"/>
      <c r="D102" s="166"/>
      <c r="E102" s="166"/>
      <c r="F102" s="166"/>
      <c r="G102" s="166"/>
      <c r="H102" s="166"/>
      <c r="I102" s="166"/>
    </row>
    <row r="103" spans="1:9" ht="37.5" customHeight="1">
      <c r="A103" s="250" t="s">
        <v>108</v>
      </c>
      <c r="B103" s="251"/>
      <c r="C103" s="251"/>
      <c r="D103" s="251"/>
      <c r="E103" s="251"/>
      <c r="F103" s="251"/>
      <c r="G103" s="251"/>
      <c r="H103" s="251"/>
      <c r="I103" s="252"/>
    </row>
    <row r="104" spans="1:9" ht="24.75" customHeight="1" thickBot="1">
      <c r="A104" s="253"/>
      <c r="B104" s="254"/>
      <c r="C104" s="254"/>
      <c r="D104" s="254"/>
      <c r="E104" s="254"/>
      <c r="F104" s="254"/>
      <c r="G104" s="254"/>
      <c r="H104" s="254"/>
      <c r="I104" s="255"/>
    </row>
    <row r="105" spans="1:9" ht="15">
      <c r="A105" s="98"/>
      <c r="B105" s="98"/>
      <c r="C105" s="98"/>
      <c r="D105" s="98"/>
      <c r="E105" s="13"/>
      <c r="F105" s="13"/>
      <c r="G105" s="98"/>
      <c r="H105" s="98"/>
      <c r="I105" s="98"/>
    </row>
    <row r="106" spans="1:9" ht="30" customHeight="1">
      <c r="A106" s="23" t="s">
        <v>106</v>
      </c>
      <c r="B106" s="167"/>
      <c r="C106" s="84">
        <f>A12</f>
        <v>0</v>
      </c>
      <c r="D106" s="23" t="s">
        <v>22</v>
      </c>
      <c r="E106" s="85"/>
      <c r="F106" s="84">
        <f>A15</f>
        <v>0</v>
      </c>
      <c r="G106" s="23" t="s">
        <v>70</v>
      </c>
      <c r="H106" s="86">
        <f>B13</f>
        <v>0</v>
      </c>
      <c r="I106" s="23" t="s">
        <v>72</v>
      </c>
    </row>
    <row r="107" spans="1:9" ht="18.75">
      <c r="A107" s="93"/>
      <c r="B107" s="93"/>
      <c r="C107" s="87"/>
      <c r="D107" s="87"/>
      <c r="E107" s="87"/>
      <c r="F107" s="87"/>
      <c r="G107" s="87"/>
      <c r="H107" s="87"/>
      <c r="I107" s="87"/>
    </row>
    <row r="108" spans="1:9" ht="18.75">
      <c r="A108" s="23" t="s">
        <v>122</v>
      </c>
      <c r="B108" s="23">
        <f>E12</f>
        <v>0</v>
      </c>
      <c r="C108" s="93"/>
      <c r="D108" s="23"/>
      <c r="G108" s="23" t="s">
        <v>121</v>
      </c>
      <c r="H108" s="23">
        <f>I12</f>
        <v>0</v>
      </c>
      <c r="I108" s="22"/>
    </row>
    <row r="109" spans="1:9" ht="18.75">
      <c r="A109" s="23"/>
      <c r="B109" s="24">
        <f>E13</f>
        <v>0</v>
      </c>
      <c r="C109" s="93"/>
      <c r="D109" s="23"/>
      <c r="G109" s="23" t="s">
        <v>121</v>
      </c>
      <c r="H109" s="23">
        <f>I13</f>
        <v>0</v>
      </c>
      <c r="I109" s="22"/>
    </row>
    <row r="110" spans="1:9" ht="18.75">
      <c r="A110" s="23"/>
      <c r="B110" s="24">
        <f>E14</f>
        <v>0</v>
      </c>
      <c r="C110" s="93"/>
      <c r="D110" s="23"/>
      <c r="G110" s="23" t="s">
        <v>121</v>
      </c>
      <c r="H110" s="23">
        <f>I14</f>
        <v>0</v>
      </c>
      <c r="I110" s="22"/>
    </row>
    <row r="111" spans="1:9" ht="18.75">
      <c r="A111" s="23"/>
      <c r="B111" s="24">
        <f>E15</f>
        <v>0</v>
      </c>
      <c r="C111" s="93"/>
      <c r="D111" s="23"/>
      <c r="G111" s="23" t="s">
        <v>121</v>
      </c>
      <c r="H111" s="23">
        <f>I15</f>
        <v>0</v>
      </c>
      <c r="I111" s="22"/>
    </row>
    <row r="113" spans="1:9" ht="18.75">
      <c r="A113" s="23" t="s">
        <v>123</v>
      </c>
      <c r="C113" s="151"/>
      <c r="D113" s="23"/>
      <c r="E113" s="93"/>
      <c r="F113" s="88" t="s">
        <v>79</v>
      </c>
      <c r="G113" s="215"/>
      <c r="H113" s="23"/>
      <c r="I113" s="23"/>
    </row>
    <row r="115" spans="1:9" ht="18.75">
      <c r="A115" s="229" t="s">
        <v>73</v>
      </c>
      <c r="B115" s="229"/>
      <c r="C115" s="229"/>
      <c r="D115" s="229"/>
      <c r="E115" s="229"/>
      <c r="F115" s="229"/>
      <c r="G115" s="229"/>
      <c r="H115" s="229"/>
      <c r="I115" s="229"/>
    </row>
    <row r="116" spans="1:9" ht="18.75">
      <c r="A116" s="168"/>
      <c r="B116" s="168"/>
      <c r="C116" s="168"/>
      <c r="D116" s="168"/>
      <c r="E116" s="168"/>
      <c r="F116" s="168"/>
      <c r="G116" s="168"/>
      <c r="H116" s="168"/>
      <c r="I116" s="168"/>
    </row>
    <row r="117" spans="1:9" ht="40.5" customHeight="1">
      <c r="A117" s="111"/>
      <c r="B117" s="256" t="s">
        <v>74</v>
      </c>
      <c r="C117" s="256"/>
      <c r="D117" s="256"/>
      <c r="E117" s="256"/>
      <c r="F117" s="256"/>
      <c r="G117" s="256"/>
      <c r="H117" s="256"/>
      <c r="I117" s="256"/>
    </row>
    <row r="118" spans="1:9" ht="17.25" customHeight="1">
      <c r="A118" s="169" t="s">
        <v>76</v>
      </c>
      <c r="B118" s="192"/>
      <c r="C118" s="192"/>
      <c r="D118" s="192"/>
      <c r="E118" s="192"/>
      <c r="F118" s="192"/>
      <c r="G118" s="192"/>
      <c r="H118" s="192"/>
      <c r="I118" s="192"/>
    </row>
    <row r="119" spans="1:9" ht="54" customHeight="1">
      <c r="A119" s="111"/>
      <c r="B119" s="256" t="s">
        <v>75</v>
      </c>
      <c r="C119" s="256"/>
      <c r="D119" s="256"/>
      <c r="E119" s="256"/>
      <c r="F119" s="256"/>
      <c r="G119" s="256"/>
      <c r="H119" s="256"/>
      <c r="I119" s="256"/>
    </row>
    <row r="120" spans="1:9" ht="18.75">
      <c r="A120" s="169" t="s">
        <v>76</v>
      </c>
      <c r="B120" s="195"/>
      <c r="C120" s="195"/>
      <c r="D120" s="195"/>
      <c r="E120" s="195"/>
      <c r="F120" s="195"/>
      <c r="G120" s="195"/>
      <c r="H120" s="195"/>
      <c r="I120" s="195"/>
    </row>
    <row r="121" spans="1:9" ht="72" customHeight="1">
      <c r="A121" s="111">
        <v>1</v>
      </c>
      <c r="B121" s="244" t="s">
        <v>208</v>
      </c>
      <c r="C121" s="244"/>
      <c r="D121" s="244"/>
      <c r="E121" s="244"/>
      <c r="F121" s="244"/>
      <c r="G121" s="244"/>
      <c r="H121" s="244"/>
      <c r="I121" s="244"/>
    </row>
    <row r="122" spans="1:9" ht="18.75" customHeight="1">
      <c r="A122" s="247" t="s">
        <v>202</v>
      </c>
      <c r="B122" s="247"/>
      <c r="C122" s="247"/>
      <c r="D122" s="247"/>
      <c r="E122" s="247"/>
      <c r="F122" s="247"/>
      <c r="G122" s="247"/>
      <c r="H122" s="247"/>
      <c r="I122" s="247"/>
    </row>
    <row r="123" spans="1:9" ht="14.25" customHeight="1">
      <c r="A123" s="171"/>
      <c r="B123" s="89"/>
      <c r="C123" s="89"/>
      <c r="D123" s="89"/>
      <c r="E123" s="89"/>
      <c r="F123" s="90"/>
      <c r="G123" s="89"/>
      <c r="H123" s="171"/>
      <c r="I123" s="171"/>
    </row>
    <row r="124" spans="1:9" ht="18.75">
      <c r="A124" s="245" t="s">
        <v>42</v>
      </c>
      <c r="B124" s="245"/>
      <c r="C124" s="245"/>
      <c r="D124" s="245"/>
      <c r="E124" s="245"/>
      <c r="F124" s="245"/>
      <c r="G124" s="245"/>
      <c r="H124" s="245"/>
      <c r="I124" s="245"/>
    </row>
    <row r="125" spans="1:9" ht="14.25" customHeight="1">
      <c r="A125" s="193"/>
      <c r="B125" s="193"/>
      <c r="C125" s="193"/>
      <c r="D125" s="193"/>
      <c r="E125" s="193"/>
      <c r="F125" s="193"/>
      <c r="G125" s="193"/>
      <c r="H125" s="193"/>
      <c r="I125" s="193"/>
    </row>
    <row r="126" spans="1:9" ht="43.5" customHeight="1">
      <c r="A126" s="246" t="s">
        <v>207</v>
      </c>
      <c r="B126" s="246"/>
      <c r="C126" s="246"/>
      <c r="D126" s="246"/>
      <c r="E126" s="246"/>
      <c r="F126" s="246"/>
      <c r="G126" s="246"/>
      <c r="H126" s="246"/>
      <c r="I126" s="246"/>
    </row>
    <row r="127" spans="1:9" ht="29.25" customHeight="1">
      <c r="A127" s="24" t="s">
        <v>99</v>
      </c>
      <c r="B127" s="23"/>
      <c r="C127" s="23"/>
      <c r="D127" s="23"/>
      <c r="E127" s="23"/>
      <c r="F127" s="23"/>
      <c r="G127" s="23"/>
      <c r="H127" s="23"/>
      <c r="I127" s="23"/>
    </row>
    <row r="128" spans="1:9" ht="14.25" customHeight="1">
      <c r="A128" s="23"/>
      <c r="B128" s="23"/>
      <c r="C128" s="23"/>
      <c r="D128" s="23"/>
      <c r="E128" s="23"/>
      <c r="F128" s="23"/>
      <c r="G128" s="23"/>
      <c r="H128" s="23"/>
      <c r="I128" s="23"/>
    </row>
    <row r="129" spans="1:9" ht="18.75">
      <c r="A129" s="245" t="s">
        <v>43</v>
      </c>
      <c r="B129" s="245"/>
      <c r="C129" s="245"/>
      <c r="D129" s="245"/>
      <c r="E129" s="245"/>
      <c r="F129" s="245"/>
      <c r="G129" s="245"/>
      <c r="H129" s="245"/>
      <c r="I129" s="245"/>
    </row>
    <row r="130" spans="1:9" ht="14.25" customHeight="1">
      <c r="A130" s="200"/>
      <c r="B130" s="200"/>
      <c r="C130" s="200"/>
      <c r="D130" s="200"/>
      <c r="E130" s="200"/>
      <c r="F130" s="200"/>
      <c r="G130" s="200"/>
      <c r="H130" s="200"/>
      <c r="I130" s="200"/>
    </row>
    <row r="131" spans="1:9" ht="18.75">
      <c r="A131" s="23" t="s">
        <v>131</v>
      </c>
      <c r="B131" s="23"/>
      <c r="C131" s="23"/>
      <c r="D131" s="23"/>
      <c r="E131" s="23"/>
      <c r="F131" s="23"/>
      <c r="G131" s="23"/>
      <c r="H131" s="23"/>
      <c r="I131" s="23"/>
    </row>
    <row r="132" spans="1:9" ht="18.75">
      <c r="A132" s="241">
        <f>I84</f>
        <v>1207.5</v>
      </c>
      <c r="B132" s="241"/>
      <c r="C132" s="23" t="s">
        <v>44</v>
      </c>
      <c r="D132" s="126"/>
      <c r="F132" s="23"/>
      <c r="G132" s="23"/>
      <c r="H132" s="23"/>
      <c r="I132" s="23"/>
    </row>
    <row r="133" spans="1:9" ht="18.75">
      <c r="A133" s="23" t="s">
        <v>132</v>
      </c>
      <c r="B133" s="23"/>
      <c r="C133" s="241">
        <f>I86</f>
        <v>0</v>
      </c>
      <c r="D133" s="241"/>
      <c r="E133" s="23" t="s">
        <v>87</v>
      </c>
      <c r="F133" s="23"/>
      <c r="G133" s="23"/>
      <c r="H133" s="23"/>
      <c r="I133" s="23"/>
    </row>
    <row r="134" spans="1:9" ht="18.75">
      <c r="A134" s="23"/>
      <c r="B134" s="23"/>
      <c r="C134" s="91"/>
      <c r="D134" s="23"/>
      <c r="E134" s="23"/>
      <c r="F134" s="23"/>
      <c r="G134" s="23"/>
      <c r="H134" s="23"/>
      <c r="I134" s="23"/>
    </row>
    <row r="135" spans="1:9" ht="18.75">
      <c r="A135" s="23" t="s">
        <v>45</v>
      </c>
      <c r="B135" s="242"/>
      <c r="C135" s="242"/>
      <c r="D135" s="23"/>
      <c r="E135" s="23"/>
      <c r="F135" s="23"/>
      <c r="G135" s="23"/>
      <c r="H135" s="23"/>
      <c r="I135" s="23"/>
    </row>
    <row r="136" spans="1:9" ht="18.75">
      <c r="A136" s="23"/>
      <c r="B136" s="172"/>
      <c r="C136" s="172"/>
      <c r="D136" s="23"/>
      <c r="E136" s="23"/>
      <c r="F136" s="88" t="s">
        <v>133</v>
      </c>
      <c r="G136" s="24">
        <f>C113</f>
        <v>0</v>
      </c>
      <c r="H136" s="23"/>
      <c r="I136" s="23"/>
    </row>
    <row r="137" spans="1:9" ht="18.75">
      <c r="A137" s="23"/>
      <c r="B137" s="23"/>
      <c r="C137" s="23"/>
      <c r="D137" s="23"/>
      <c r="E137" s="93"/>
      <c r="F137" s="93"/>
      <c r="H137" s="23"/>
      <c r="I137" s="23"/>
    </row>
    <row r="138" spans="1:9" ht="32.25" customHeight="1">
      <c r="A138" s="25" t="s">
        <v>46</v>
      </c>
      <c r="B138" s="18"/>
      <c r="C138" s="18"/>
      <c r="D138" s="18"/>
      <c r="E138" s="18"/>
      <c r="F138" s="18"/>
      <c r="G138" s="18"/>
      <c r="H138" s="18"/>
      <c r="I138" s="18"/>
    </row>
    <row r="139" spans="1:9" ht="15.75">
      <c r="A139" s="183" t="s">
        <v>189</v>
      </c>
      <c r="B139" s="14" t="s">
        <v>188</v>
      </c>
      <c r="C139" s="22"/>
      <c r="D139" s="22"/>
      <c r="E139" s="22"/>
      <c r="F139" s="22"/>
      <c r="G139" s="22"/>
      <c r="H139" s="18"/>
      <c r="I139" s="18"/>
    </row>
    <row r="140" spans="1:9" ht="15.75">
      <c r="A140" s="183" t="s">
        <v>189</v>
      </c>
      <c r="B140" s="14" t="s">
        <v>190</v>
      </c>
      <c r="C140" s="22"/>
      <c r="D140" s="22"/>
      <c r="E140" s="22"/>
      <c r="F140" s="22"/>
      <c r="G140" s="22"/>
      <c r="H140" s="18"/>
      <c r="I140" s="18"/>
    </row>
    <row r="141" spans="1:9" ht="15.75">
      <c r="A141" s="183" t="s">
        <v>189</v>
      </c>
      <c r="B141" s="14" t="s">
        <v>191</v>
      </c>
      <c r="C141" s="22"/>
      <c r="D141" s="22"/>
      <c r="E141" s="22"/>
      <c r="F141" s="22"/>
      <c r="G141" s="22"/>
      <c r="H141" s="18"/>
      <c r="I141" s="18"/>
    </row>
    <row r="142" spans="1:9" ht="15.75">
      <c r="A142" s="183" t="s">
        <v>189</v>
      </c>
      <c r="B142" s="14" t="s">
        <v>192</v>
      </c>
      <c r="C142" s="22"/>
      <c r="D142" s="22"/>
      <c r="E142" s="22"/>
      <c r="F142" s="22"/>
      <c r="G142" s="22"/>
      <c r="H142" s="18"/>
      <c r="I142" s="18"/>
    </row>
    <row r="143" spans="1:9" ht="15.75">
      <c r="A143" s="183" t="s">
        <v>189</v>
      </c>
      <c r="B143" s="14" t="s">
        <v>193</v>
      </c>
      <c r="C143" s="22"/>
      <c r="D143" s="22"/>
      <c r="E143" s="22"/>
      <c r="F143" s="22"/>
      <c r="G143" s="22"/>
      <c r="H143" s="18"/>
      <c r="I143" s="18"/>
    </row>
    <row r="144" spans="1:9" ht="15.75">
      <c r="A144" s="183" t="s">
        <v>189</v>
      </c>
      <c r="B144" s="14" t="s">
        <v>194</v>
      </c>
      <c r="C144" s="22"/>
      <c r="D144" s="22"/>
      <c r="E144" s="22"/>
      <c r="F144" s="22"/>
      <c r="G144" s="22"/>
      <c r="H144" s="18"/>
      <c r="I144" s="18"/>
    </row>
    <row r="145" spans="1:9" ht="15.75">
      <c r="A145" s="183" t="s">
        <v>189</v>
      </c>
      <c r="B145" s="14" t="s">
        <v>195</v>
      </c>
      <c r="C145" s="22"/>
      <c r="D145" s="22"/>
      <c r="E145" s="22"/>
      <c r="F145" s="22"/>
      <c r="G145" s="22"/>
      <c r="H145" s="18"/>
      <c r="I145" s="18"/>
    </row>
    <row r="146" spans="1:9" ht="15.75">
      <c r="A146" s="183" t="s">
        <v>189</v>
      </c>
      <c r="B146" s="14" t="s">
        <v>196</v>
      </c>
      <c r="C146" s="22"/>
      <c r="D146" s="22"/>
      <c r="E146" s="22"/>
      <c r="F146" s="22"/>
      <c r="G146" s="22"/>
      <c r="H146" s="18"/>
      <c r="I146" s="18"/>
    </row>
    <row r="147" spans="1:9" ht="15.75">
      <c r="A147" s="183" t="s">
        <v>189</v>
      </c>
      <c r="B147" s="14" t="s">
        <v>197</v>
      </c>
      <c r="C147" s="22"/>
      <c r="D147" s="22"/>
      <c r="E147" s="22"/>
      <c r="F147" s="22"/>
      <c r="G147" s="22"/>
      <c r="H147" s="18"/>
      <c r="I147" s="18"/>
    </row>
    <row r="148" spans="1:9" ht="15.75">
      <c r="A148" s="183" t="s">
        <v>189</v>
      </c>
      <c r="B148" s="14" t="s">
        <v>198</v>
      </c>
      <c r="C148" s="22"/>
      <c r="D148" s="22"/>
      <c r="E148" s="22"/>
      <c r="F148" s="22"/>
      <c r="G148" s="22"/>
      <c r="H148" s="18"/>
      <c r="I148" s="18"/>
    </row>
    <row r="149" spans="1:9" ht="15.75">
      <c r="A149" s="14"/>
      <c r="B149" s="22"/>
      <c r="C149" s="22"/>
      <c r="D149" s="22"/>
      <c r="E149" s="22"/>
      <c r="F149" s="22"/>
      <c r="G149" s="22"/>
      <c r="H149" s="18"/>
      <c r="I149" s="18"/>
    </row>
    <row r="150" spans="1:9" ht="15">
      <c r="A150" s="13"/>
      <c r="B150" s="18"/>
      <c r="C150" s="18"/>
      <c r="D150" s="18"/>
      <c r="E150" s="18"/>
      <c r="F150" s="18"/>
      <c r="G150" s="18"/>
      <c r="H150" s="18"/>
      <c r="I150" s="18"/>
    </row>
    <row r="151" spans="1:9" ht="18.75">
      <c r="A151" s="92" t="s">
        <v>47</v>
      </c>
      <c r="B151" s="23"/>
      <c r="C151" s="23"/>
      <c r="D151" s="23"/>
      <c r="E151" s="23"/>
      <c r="F151" s="23"/>
      <c r="G151" s="23"/>
      <c r="H151" s="23"/>
      <c r="I151" s="23"/>
    </row>
    <row r="152" spans="1:9" ht="18.75">
      <c r="A152" s="93" t="s">
        <v>48</v>
      </c>
      <c r="B152" s="94">
        <f>C113</f>
        <v>0</v>
      </c>
      <c r="C152" s="93"/>
      <c r="D152" s="93"/>
      <c r="E152" s="93"/>
      <c r="F152" s="23"/>
      <c r="G152" s="23" t="s">
        <v>49</v>
      </c>
      <c r="H152" s="184"/>
      <c r="I152" s="23"/>
    </row>
    <row r="153" spans="1:9" ht="18.75">
      <c r="A153" s="23"/>
      <c r="B153" s="23"/>
      <c r="C153" s="23"/>
      <c r="D153" s="23"/>
      <c r="E153" s="23"/>
      <c r="F153" s="23"/>
      <c r="G153" s="23"/>
      <c r="H153" s="23"/>
      <c r="I153" s="23"/>
    </row>
    <row r="154" spans="1:9" ht="18.75">
      <c r="A154" s="23" t="s">
        <v>50</v>
      </c>
      <c r="B154" s="184"/>
      <c r="C154" s="23"/>
      <c r="D154" s="23"/>
      <c r="E154" s="23"/>
      <c r="F154" s="23"/>
      <c r="G154" s="23" t="s">
        <v>206</v>
      </c>
      <c r="H154" s="184"/>
      <c r="I154" s="23"/>
    </row>
    <row r="155" spans="1:9" ht="18.75">
      <c r="A155" s="23"/>
      <c r="B155" s="23"/>
      <c r="C155" s="23"/>
      <c r="D155" s="23"/>
      <c r="E155" s="23"/>
      <c r="F155" s="23"/>
      <c r="I155" s="23"/>
    </row>
    <row r="156" spans="1:9" ht="18.75">
      <c r="A156" s="23" t="s">
        <v>210</v>
      </c>
      <c r="B156" s="184"/>
      <c r="C156" s="152"/>
      <c r="D156" s="152"/>
      <c r="E156" s="152"/>
      <c r="F156" s="152"/>
      <c r="G156" s="23" t="s">
        <v>109</v>
      </c>
      <c r="H156" s="184"/>
      <c r="I156" s="94"/>
    </row>
    <row r="157" spans="1:9" ht="18.75">
      <c r="A157" s="93"/>
      <c r="B157" s="23"/>
      <c r="C157" s="23"/>
      <c r="D157" s="23"/>
      <c r="E157" s="23"/>
      <c r="F157" s="23"/>
      <c r="G157" s="23"/>
      <c r="H157" s="23"/>
      <c r="I157" s="23"/>
    </row>
    <row r="158" spans="1:9" ht="18.75">
      <c r="A158" s="23" t="s">
        <v>205</v>
      </c>
      <c r="B158" s="184"/>
      <c r="C158" s="23"/>
      <c r="D158" s="23"/>
      <c r="E158" s="23"/>
      <c r="F158" s="23"/>
      <c r="G158" s="23" t="s">
        <v>51</v>
      </c>
      <c r="H158" s="217"/>
      <c r="I158" s="23"/>
    </row>
    <row r="159" spans="1:9" ht="15">
      <c r="A159" s="18"/>
      <c r="B159" s="18"/>
      <c r="C159" s="18"/>
      <c r="D159" s="18"/>
      <c r="E159" s="18"/>
      <c r="F159" s="18"/>
      <c r="G159" s="18"/>
      <c r="H159" s="18"/>
      <c r="I159" s="18"/>
    </row>
    <row r="160" spans="1:9" ht="15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8.75">
      <c r="A161" s="194" t="s">
        <v>52</v>
      </c>
      <c r="B161" s="194">
        <f>A12</f>
        <v>0</v>
      </c>
      <c r="C161" s="103" t="s">
        <v>22</v>
      </c>
      <c r="D161" s="93"/>
      <c r="E161" s="93"/>
      <c r="F161" s="173"/>
      <c r="G161" s="194" t="s">
        <v>52</v>
      </c>
      <c r="H161" s="194">
        <f>A15</f>
        <v>0</v>
      </c>
      <c r="I161" s="103" t="s">
        <v>53</v>
      </c>
    </row>
    <row r="162" spans="1:9" ht="18.75">
      <c r="A162" s="93"/>
      <c r="B162" s="93"/>
      <c r="C162" s="93"/>
      <c r="D162" s="93"/>
      <c r="E162" s="93"/>
      <c r="F162" s="173"/>
      <c r="G162" s="194" t="s">
        <v>52</v>
      </c>
      <c r="H162" s="194">
        <f>H106</f>
        <v>0</v>
      </c>
      <c r="I162" s="104" t="s">
        <v>77</v>
      </c>
    </row>
    <row r="163" spans="1:9" ht="18.75">
      <c r="A163" s="93"/>
      <c r="B163" s="93"/>
      <c r="C163" s="93"/>
      <c r="D163" s="93"/>
      <c r="E163" s="93"/>
      <c r="F163" s="93"/>
      <c r="G163" s="93"/>
      <c r="H163" s="93"/>
      <c r="I163" s="93"/>
    </row>
    <row r="164" spans="1:9" ht="20.25">
      <c r="A164" s="243" t="s">
        <v>0</v>
      </c>
      <c r="B164" s="243"/>
      <c r="C164" s="243"/>
      <c r="D164" s="243"/>
      <c r="E164" s="243"/>
      <c r="F164" s="243"/>
      <c r="G164" s="243"/>
      <c r="H164" s="243"/>
      <c r="I164" s="243"/>
    </row>
    <row r="165" spans="1:9" ht="20.25">
      <c r="A165" s="243" t="str">
        <f>A5</f>
        <v>IN COMPOSIZIONE MONOCRATICA</v>
      </c>
      <c r="B165" s="243"/>
      <c r="C165" s="243"/>
      <c r="D165" s="243"/>
      <c r="E165" s="243"/>
      <c r="F165" s="243"/>
      <c r="G165" s="243"/>
      <c r="H165" s="243"/>
      <c r="I165" s="243"/>
    </row>
    <row r="166" spans="1:9" ht="20.25">
      <c r="A166" s="222"/>
      <c r="B166" s="222"/>
      <c r="C166" s="222"/>
      <c r="D166" s="222"/>
      <c r="E166" s="222"/>
      <c r="F166" s="222"/>
      <c r="G166" s="222"/>
      <c r="H166" s="222"/>
      <c r="I166" s="222"/>
    </row>
    <row r="167" spans="1:9" ht="27.75" customHeight="1">
      <c r="A167" s="243" t="s">
        <v>54</v>
      </c>
      <c r="B167" s="243"/>
      <c r="C167" s="243"/>
      <c r="D167" s="243"/>
      <c r="E167" s="243"/>
      <c r="F167" s="243"/>
      <c r="G167" s="243"/>
      <c r="H167" s="243"/>
      <c r="I167" s="243"/>
    </row>
    <row r="168" spans="1:9" ht="27.75" customHeight="1">
      <c r="A168" s="222"/>
      <c r="B168" s="222"/>
      <c r="C168" s="222"/>
      <c r="D168" s="222"/>
      <c r="E168" s="222"/>
      <c r="F168" s="222"/>
      <c r="G168" s="222"/>
      <c r="H168" s="222"/>
      <c r="I168" s="222"/>
    </row>
    <row r="169" spans="1:9" ht="15">
      <c r="A169" s="13"/>
      <c r="B169" s="13"/>
      <c r="C169" s="13"/>
      <c r="D169" s="13"/>
      <c r="E169" s="13"/>
      <c r="F169" s="13"/>
      <c r="G169" s="13"/>
      <c r="H169" s="13"/>
      <c r="I169" s="13"/>
    </row>
    <row r="170" spans="1:9" ht="18.75">
      <c r="A170" s="93" t="s">
        <v>78</v>
      </c>
      <c r="B170" s="105">
        <f>F101</f>
        <v>0</v>
      </c>
      <c r="C170" s="93"/>
      <c r="D170" s="93"/>
      <c r="E170" s="93"/>
      <c r="F170" s="93"/>
      <c r="G170" s="93"/>
      <c r="H170" s="93"/>
      <c r="I170" s="93"/>
    </row>
    <row r="171" spans="1:9" ht="18.75">
      <c r="A171" s="93" t="s">
        <v>124</v>
      </c>
      <c r="B171" s="93"/>
      <c r="C171" s="93"/>
      <c r="D171" s="93"/>
      <c r="E171" s="93"/>
      <c r="F171" s="93"/>
      <c r="H171" s="117">
        <f>C113</f>
        <v>0</v>
      </c>
      <c r="I171" s="93"/>
    </row>
    <row r="172" spans="1:9" ht="18.75">
      <c r="A172" s="93"/>
      <c r="B172" s="93"/>
      <c r="C172" s="93"/>
      <c r="D172" s="93"/>
      <c r="E172" s="93"/>
      <c r="F172" s="93"/>
      <c r="G172" s="93"/>
      <c r="H172" s="93"/>
      <c r="I172" s="93"/>
    </row>
    <row r="173" spans="1:8" ht="18.75">
      <c r="A173" s="93" t="s">
        <v>114</v>
      </c>
      <c r="B173" s="93"/>
      <c r="C173" s="106">
        <f>E12</f>
        <v>0</v>
      </c>
      <c r="D173" s="107"/>
      <c r="E173" s="107"/>
      <c r="F173" s="154"/>
      <c r="G173" s="24">
        <f>G48</f>
        <v>0</v>
      </c>
      <c r="H173" s="23" t="s">
        <v>3</v>
      </c>
    </row>
    <row r="174" spans="1:8" ht="18.75">
      <c r="A174" s="93"/>
      <c r="B174" s="93"/>
      <c r="C174" s="223"/>
      <c r="D174" s="93"/>
      <c r="E174" s="93"/>
      <c r="F174" s="3"/>
      <c r="G174" s="24"/>
      <c r="H174" s="23"/>
    </row>
    <row r="175" spans="1:9" ht="24.75" customHeight="1">
      <c r="A175" s="229" t="s">
        <v>82</v>
      </c>
      <c r="B175" s="229"/>
      <c r="C175" s="229"/>
      <c r="D175" s="229"/>
      <c r="E175" s="229"/>
      <c r="F175" s="229"/>
      <c r="G175" s="229"/>
      <c r="H175" s="229"/>
      <c r="I175" s="229"/>
    </row>
    <row r="176" spans="1:9" ht="18" customHeight="1">
      <c r="A176" s="234" t="s">
        <v>81</v>
      </c>
      <c r="B176" s="234"/>
      <c r="C176" s="196"/>
      <c r="D176" s="196"/>
      <c r="E176" s="196"/>
      <c r="F176" s="196"/>
      <c r="G176" s="196"/>
      <c r="H176" s="196"/>
      <c r="I176" s="196"/>
    </row>
    <row r="177" spans="1:9" ht="75" customHeight="1">
      <c r="A177" s="316" t="str">
        <f>IF(A117=1,B117,IF(A119=1,B119,IF(A121=1,B121)))</f>
        <v>difensore nominato dall’ufficio che ha inutilmente esperito le procedure per il recupero dei crediti professionali nei confronti del proprio assistito  (ipotesi ex art. 116 D.P.R. 115/2002), ovvero di persona indagata/imputata decretata “irreperibile” (ipotesi ex art. 117 D.P.R. 115/2002) o di fatto irreperibile, ovvero di collaboratore di giustizia (ipotesi ex art. 115 D.P.R. 115/2002)</v>
      </c>
      <c r="B177" s="316"/>
      <c r="C177" s="316"/>
      <c r="D177" s="316"/>
      <c r="E177" s="316"/>
      <c r="F177" s="316"/>
      <c r="G177" s="316"/>
      <c r="H177" s="316"/>
      <c r="I177" s="316"/>
    </row>
    <row r="178" spans="1:9" ht="24.75" customHeight="1">
      <c r="A178" s="229" t="s">
        <v>80</v>
      </c>
      <c r="B178" s="229"/>
      <c r="C178" s="229"/>
      <c r="D178" s="229"/>
      <c r="E178" s="229"/>
      <c r="F178" s="229"/>
      <c r="G178" s="229"/>
      <c r="H178" s="229"/>
      <c r="I178" s="229"/>
    </row>
    <row r="179" spans="1:9" ht="66" customHeight="1">
      <c r="A179" s="232" t="s">
        <v>83</v>
      </c>
      <c r="B179" s="232"/>
      <c r="C179" s="232"/>
      <c r="D179" s="232"/>
      <c r="E179" s="232"/>
      <c r="F179" s="232"/>
      <c r="G179" s="232"/>
      <c r="H179" s="232"/>
      <c r="I179" s="232"/>
    </row>
    <row r="180" spans="1:9" ht="68.25" customHeight="1">
      <c r="A180" s="232" t="s">
        <v>209</v>
      </c>
      <c r="B180" s="232"/>
      <c r="C180" s="232"/>
      <c r="D180" s="232"/>
      <c r="E180" s="232"/>
      <c r="F180" s="232"/>
      <c r="G180" s="232"/>
      <c r="H180" s="232"/>
      <c r="I180" s="232"/>
    </row>
    <row r="181" spans="1:9" ht="36" customHeight="1">
      <c r="A181" s="232" t="s">
        <v>85</v>
      </c>
      <c r="B181" s="232"/>
      <c r="C181" s="232"/>
      <c r="D181" s="232"/>
      <c r="E181" s="232"/>
      <c r="F181" s="232"/>
      <c r="G181" s="232"/>
      <c r="H181" s="232"/>
      <c r="I181" s="232"/>
    </row>
    <row r="182" spans="1:9" ht="20.25" customHeight="1">
      <c r="A182" s="232" t="s">
        <v>84</v>
      </c>
      <c r="B182" s="232"/>
      <c r="C182" s="232"/>
      <c r="D182" s="232"/>
      <c r="E182" s="232"/>
      <c r="F182" s="232"/>
      <c r="G182" s="232"/>
      <c r="H182" s="232"/>
      <c r="I182" s="232"/>
    </row>
    <row r="183" spans="1:9" ht="22.5" customHeight="1">
      <c r="A183" s="229" t="s">
        <v>86</v>
      </c>
      <c r="B183" s="229"/>
      <c r="C183" s="229"/>
      <c r="D183" s="229"/>
      <c r="E183" s="229"/>
      <c r="F183" s="229"/>
      <c r="G183" s="229"/>
      <c r="H183" s="229"/>
      <c r="I183" s="229"/>
    </row>
    <row r="184" spans="1:9" ht="25.5" customHeight="1">
      <c r="A184" s="93" t="s">
        <v>125</v>
      </c>
      <c r="B184" s="167"/>
      <c r="D184" s="93">
        <f>C113</f>
        <v>0</v>
      </c>
      <c r="E184" s="93"/>
      <c r="F184" s="93"/>
      <c r="G184" s="239" t="s">
        <v>199</v>
      </c>
      <c r="H184" s="239"/>
      <c r="I184" s="199">
        <f>I84</f>
        <v>1207.5</v>
      </c>
    </row>
    <row r="185" spans="1:9" ht="18.75">
      <c r="A185" s="127" t="s">
        <v>134</v>
      </c>
      <c r="B185" s="93"/>
      <c r="C185" s="93"/>
      <c r="D185" s="93"/>
      <c r="E185" s="93"/>
      <c r="F185" s="93"/>
      <c r="G185" s="186"/>
      <c r="I185" s="93"/>
    </row>
    <row r="186" spans="1:9" ht="18.75">
      <c r="A186" s="93" t="s">
        <v>200</v>
      </c>
      <c r="B186" s="93"/>
      <c r="C186" s="240">
        <f>I86</f>
        <v>0</v>
      </c>
      <c r="D186" s="240"/>
      <c r="E186" s="127" t="s">
        <v>135</v>
      </c>
      <c r="F186" s="93"/>
      <c r="G186" s="186"/>
      <c r="I186" s="93"/>
    </row>
    <row r="187" spans="1:9" ht="18.75">
      <c r="A187" s="93"/>
      <c r="B187" s="93"/>
      <c r="C187" s="93"/>
      <c r="D187" s="93"/>
      <c r="E187" s="167"/>
      <c r="F187" s="93"/>
      <c r="G187" s="93"/>
      <c r="H187" s="93"/>
      <c r="I187" s="93"/>
    </row>
    <row r="188" spans="1:9" ht="21" customHeight="1">
      <c r="A188" s="233" t="s">
        <v>115</v>
      </c>
      <c r="B188" s="233"/>
      <c r="C188" s="233"/>
      <c r="D188" s="233"/>
      <c r="E188" s="233"/>
      <c r="F188" s="233"/>
      <c r="G188" s="233"/>
      <c r="H188" s="233"/>
      <c r="I188" s="233"/>
    </row>
    <row r="189" spans="1:9" ht="42" customHeight="1">
      <c r="A189" s="233" t="s">
        <v>88</v>
      </c>
      <c r="B189" s="233"/>
      <c r="C189" s="233"/>
      <c r="D189" s="233"/>
      <c r="E189" s="233"/>
      <c r="F189" s="233"/>
      <c r="G189" s="233"/>
      <c r="H189" s="233"/>
      <c r="I189" s="233"/>
    </row>
    <row r="190" spans="1:9" ht="39.75" customHeight="1">
      <c r="A190" s="233" t="s">
        <v>89</v>
      </c>
      <c r="B190" s="233"/>
      <c r="C190" s="233"/>
      <c r="D190" s="233"/>
      <c r="E190" s="233"/>
      <c r="F190" s="233"/>
      <c r="G190" s="233"/>
      <c r="H190" s="233"/>
      <c r="I190" s="233"/>
    </row>
    <row r="191" spans="1:9" ht="24.75" customHeight="1">
      <c r="A191" s="93" t="s">
        <v>55</v>
      </c>
      <c r="B191" s="93"/>
      <c r="C191" s="93"/>
      <c r="D191" s="93"/>
      <c r="E191" s="93"/>
      <c r="F191" s="93"/>
      <c r="G191" s="93"/>
      <c r="H191" s="93"/>
      <c r="I191" s="93"/>
    </row>
    <row r="192" spans="1:9" ht="18.75">
      <c r="A192" s="93"/>
      <c r="B192" s="93"/>
      <c r="C192" s="93"/>
      <c r="D192" s="93"/>
      <c r="E192" s="93"/>
      <c r="F192" s="167"/>
      <c r="G192" s="167"/>
      <c r="H192" s="93" t="s">
        <v>56</v>
      </c>
      <c r="I192" s="93"/>
    </row>
    <row r="193" spans="1:9" ht="17.25" customHeight="1">
      <c r="A193" s="167"/>
      <c r="B193" s="167"/>
      <c r="C193" s="167"/>
      <c r="D193" s="167"/>
      <c r="E193" s="93"/>
      <c r="F193" s="167"/>
      <c r="G193" s="93"/>
      <c r="H193" s="93"/>
      <c r="I193" s="93"/>
    </row>
    <row r="194" spans="1:9" ht="18.75">
      <c r="A194" s="93" t="s">
        <v>112</v>
      </c>
      <c r="B194" s="93"/>
      <c r="C194" s="93"/>
      <c r="D194" s="93"/>
      <c r="E194" s="93"/>
      <c r="F194" s="93"/>
      <c r="G194" s="93"/>
      <c r="H194" s="93"/>
      <c r="I194" s="93"/>
    </row>
    <row r="195" spans="1:9" ht="18.75">
      <c r="A195" s="93" t="s">
        <v>76</v>
      </c>
      <c r="B195" s="93"/>
      <c r="C195" s="93"/>
      <c r="D195" s="93"/>
      <c r="E195" s="93"/>
      <c r="F195" s="93"/>
      <c r="G195" s="93"/>
      <c r="H195" s="93"/>
      <c r="I195" s="93"/>
    </row>
    <row r="196" spans="1:9" ht="18.75">
      <c r="A196" s="93" t="s">
        <v>90</v>
      </c>
      <c r="B196" s="93"/>
      <c r="C196" s="93"/>
      <c r="D196" s="93"/>
      <c r="E196" s="93"/>
      <c r="F196" s="93"/>
      <c r="G196" s="93"/>
      <c r="H196" s="93"/>
      <c r="I196" s="93"/>
    </row>
    <row r="197" spans="1:9" ht="18.75">
      <c r="A197" s="108"/>
      <c r="B197" s="108"/>
      <c r="C197" s="108"/>
      <c r="D197" s="108"/>
      <c r="E197" s="108"/>
      <c r="F197" s="108"/>
      <c r="G197" s="167"/>
      <c r="H197" s="104" t="s">
        <v>57</v>
      </c>
      <c r="I197" s="108"/>
    </row>
    <row r="198" spans="1:9" ht="44.25" customHeight="1">
      <c r="A198" s="10"/>
      <c r="B198" s="9"/>
      <c r="C198" s="9"/>
      <c r="D198" s="9"/>
      <c r="E198" s="9"/>
      <c r="F198" s="9"/>
      <c r="G198" s="17"/>
      <c r="H198" s="17"/>
      <c r="I198" s="9"/>
    </row>
    <row r="199" spans="1:9" ht="23.25" customHeight="1">
      <c r="A199" s="236" t="s">
        <v>91</v>
      </c>
      <c r="B199" s="237"/>
      <c r="C199" s="237"/>
      <c r="D199" s="237"/>
      <c r="E199" s="237"/>
      <c r="F199" s="237"/>
      <c r="G199" s="237"/>
      <c r="H199" s="237"/>
      <c r="I199" s="238"/>
    </row>
    <row r="200" spans="1:9" ht="18.75">
      <c r="A200" s="109" t="s">
        <v>92</v>
      </c>
      <c r="B200" s="93"/>
      <c r="C200" s="93"/>
      <c r="D200" s="93"/>
      <c r="E200" s="93"/>
      <c r="F200" s="93"/>
      <c r="G200" s="93"/>
      <c r="H200" s="93"/>
      <c r="I200" s="110"/>
    </row>
    <row r="201" spans="1:9" ht="19.5" customHeight="1">
      <c r="A201" s="175" t="s">
        <v>110</v>
      </c>
      <c r="B201" s="93"/>
      <c r="C201" s="93"/>
      <c r="D201" s="93"/>
      <c r="E201" s="93"/>
      <c r="F201" s="93"/>
      <c r="G201" s="93"/>
      <c r="H201" s="93"/>
      <c r="I201" s="110"/>
    </row>
    <row r="202" spans="1:9" ht="23.25" customHeight="1">
      <c r="A202" s="175" t="s">
        <v>111</v>
      </c>
      <c r="B202" s="93"/>
      <c r="C202" s="93"/>
      <c r="D202" s="93"/>
      <c r="E202" s="93"/>
      <c r="F202" s="93"/>
      <c r="G202" s="93"/>
      <c r="H202" s="93"/>
      <c r="I202" s="110"/>
    </row>
    <row r="203" spans="1:9" ht="18.75">
      <c r="A203" s="225" t="s">
        <v>93</v>
      </c>
      <c r="B203" s="226"/>
      <c r="C203" s="226"/>
      <c r="D203" s="226"/>
      <c r="E203" s="226"/>
      <c r="F203" s="226"/>
      <c r="G203" s="226"/>
      <c r="H203" s="226"/>
      <c r="I203" s="227"/>
    </row>
    <row r="204" spans="1:9" ht="18.75">
      <c r="A204" s="228" t="s">
        <v>42</v>
      </c>
      <c r="B204" s="229"/>
      <c r="C204" s="229"/>
      <c r="D204" s="229"/>
      <c r="E204" s="229"/>
      <c r="F204" s="229"/>
      <c r="G204" s="229"/>
      <c r="H204" s="229"/>
      <c r="I204" s="230"/>
    </row>
    <row r="205" spans="1:9" ht="18.75">
      <c r="A205" s="109" t="s">
        <v>98</v>
      </c>
      <c r="B205" s="93"/>
      <c r="C205" s="93"/>
      <c r="D205" s="93"/>
      <c r="E205" s="93"/>
      <c r="F205" s="93"/>
      <c r="G205" s="93"/>
      <c r="H205" s="93"/>
      <c r="I205" s="110"/>
    </row>
    <row r="206" spans="1:9" ht="18.75">
      <c r="A206" s="109"/>
      <c r="B206" s="93"/>
      <c r="C206" s="93"/>
      <c r="D206" s="93"/>
      <c r="E206" s="93"/>
      <c r="F206" s="93"/>
      <c r="G206" s="93"/>
      <c r="H206" s="93"/>
      <c r="I206" s="110"/>
    </row>
    <row r="207" spans="1:9" ht="18.75">
      <c r="A207" s="109" t="s">
        <v>94</v>
      </c>
      <c r="B207" s="93"/>
      <c r="C207" s="93"/>
      <c r="D207" s="93"/>
      <c r="E207" s="93"/>
      <c r="F207" s="93"/>
      <c r="G207" s="93"/>
      <c r="H207" s="93"/>
      <c r="I207" s="110"/>
    </row>
    <row r="208" spans="1:9" ht="18.75">
      <c r="A208" s="176"/>
      <c r="B208" s="107"/>
      <c r="C208" s="107"/>
      <c r="D208" s="107"/>
      <c r="E208" s="107"/>
      <c r="F208" s="107"/>
      <c r="G208" s="107"/>
      <c r="H208" s="107" t="s">
        <v>95</v>
      </c>
      <c r="I208" s="177"/>
    </row>
    <row r="209" spans="1:9" ht="63" customHeight="1">
      <c r="A209" s="173"/>
      <c r="B209" s="173"/>
      <c r="C209" s="173"/>
      <c r="D209" s="173"/>
      <c r="E209" s="173"/>
      <c r="F209" s="173"/>
      <c r="G209" s="173"/>
      <c r="H209" s="173"/>
      <c r="I209" s="173"/>
    </row>
    <row r="210" spans="1:9" ht="18.75">
      <c r="A210" s="231" t="s">
        <v>96</v>
      </c>
      <c r="B210" s="231"/>
      <c r="C210" s="231"/>
      <c r="D210" s="231"/>
      <c r="E210" s="231"/>
      <c r="F210" s="231"/>
      <c r="G210" s="231"/>
      <c r="H210" s="231"/>
      <c r="I210" s="231"/>
    </row>
    <row r="211" spans="1:9" ht="18.75">
      <c r="A211" s="178"/>
      <c r="B211" s="179"/>
      <c r="C211" s="179"/>
      <c r="D211" s="179"/>
      <c r="E211" s="179"/>
      <c r="F211" s="179"/>
      <c r="G211" s="179"/>
      <c r="H211" s="179"/>
      <c r="I211" s="180"/>
    </row>
    <row r="212" spans="1:9" ht="18.75">
      <c r="A212" s="181" t="s">
        <v>97</v>
      </c>
      <c r="B212" s="93"/>
      <c r="C212" s="93"/>
      <c r="D212" s="93"/>
      <c r="E212" s="93"/>
      <c r="F212" s="93"/>
      <c r="G212" s="93"/>
      <c r="H212" s="93"/>
      <c r="I212" s="110"/>
    </row>
    <row r="213" spans="1:9" ht="18.75">
      <c r="A213" s="109"/>
      <c r="B213" s="93"/>
      <c r="C213" s="93"/>
      <c r="D213" s="93"/>
      <c r="E213" s="93"/>
      <c r="F213" s="93"/>
      <c r="G213" s="93"/>
      <c r="H213" s="93"/>
      <c r="I213" s="110"/>
    </row>
    <row r="214" spans="1:9" ht="18.75">
      <c r="A214" s="109" t="s">
        <v>94</v>
      </c>
      <c r="B214" s="93"/>
      <c r="C214" s="93"/>
      <c r="D214" s="93"/>
      <c r="E214" s="93"/>
      <c r="F214" s="93"/>
      <c r="G214" s="93"/>
      <c r="H214" s="93"/>
      <c r="I214" s="110"/>
    </row>
    <row r="215" spans="1:9" ht="18.75">
      <c r="A215" s="176"/>
      <c r="B215" s="107"/>
      <c r="C215" s="107"/>
      <c r="D215" s="107"/>
      <c r="E215" s="107"/>
      <c r="F215" s="107"/>
      <c r="G215" s="107"/>
      <c r="H215" s="107" t="s">
        <v>95</v>
      </c>
      <c r="I215" s="177"/>
    </row>
    <row r="216" spans="1:9" ht="18.75">
      <c r="A216" s="173"/>
      <c r="B216" s="173"/>
      <c r="C216" s="173"/>
      <c r="D216" s="173"/>
      <c r="E216" s="173"/>
      <c r="F216" s="173"/>
      <c r="G216" s="173"/>
      <c r="H216" s="173"/>
      <c r="I216" s="173"/>
    </row>
    <row r="217" spans="1:9" ht="15">
      <c r="A217" s="157"/>
      <c r="B217" s="157"/>
      <c r="C217" s="157"/>
      <c r="D217" s="157"/>
      <c r="E217" s="157"/>
      <c r="F217" s="157"/>
      <c r="G217" s="157"/>
      <c r="H217" s="157"/>
      <c r="I217" s="157"/>
    </row>
  </sheetData>
  <sheetProtection password="83AF" sheet="1" formatCells="0" selectLockedCells="1"/>
  <mergeCells count="69">
    <mergeCell ref="G184:H184"/>
    <mergeCell ref="C186:D186"/>
    <mergeCell ref="A210:I210"/>
    <mergeCell ref="A188:I188"/>
    <mergeCell ref="A189:I189"/>
    <mergeCell ref="A190:I190"/>
    <mergeCell ref="A199:I199"/>
    <mergeCell ref="A203:I203"/>
    <mergeCell ref="A204:I204"/>
    <mergeCell ref="A178:I178"/>
    <mergeCell ref="A179:I179"/>
    <mergeCell ref="A180:I180"/>
    <mergeCell ref="A181:I181"/>
    <mergeCell ref="A182:I182"/>
    <mergeCell ref="A183:I183"/>
    <mergeCell ref="A164:I164"/>
    <mergeCell ref="A165:I165"/>
    <mergeCell ref="A167:I167"/>
    <mergeCell ref="A175:I175"/>
    <mergeCell ref="A176:B176"/>
    <mergeCell ref="A177:I177"/>
    <mergeCell ref="A124:I124"/>
    <mergeCell ref="A126:I126"/>
    <mergeCell ref="A129:I129"/>
    <mergeCell ref="A132:B132"/>
    <mergeCell ref="C133:D133"/>
    <mergeCell ref="B135:C135"/>
    <mergeCell ref="A103:I104"/>
    <mergeCell ref="A115:I115"/>
    <mergeCell ref="B117:I117"/>
    <mergeCell ref="B119:I119"/>
    <mergeCell ref="B121:I121"/>
    <mergeCell ref="A122:I122"/>
    <mergeCell ref="A94:I94"/>
    <mergeCell ref="A95:I95"/>
    <mergeCell ref="A99:I99"/>
    <mergeCell ref="A100:I100"/>
    <mergeCell ref="A101:E101"/>
    <mergeCell ref="F101:I101"/>
    <mergeCell ref="A45:I45"/>
    <mergeCell ref="A49:I49"/>
    <mergeCell ref="A52:F52"/>
    <mergeCell ref="A53:F53"/>
    <mergeCell ref="A87:I87"/>
    <mergeCell ref="A36:I36"/>
    <mergeCell ref="B38:E38"/>
    <mergeCell ref="A40:I40"/>
    <mergeCell ref="A42:I42"/>
    <mergeCell ref="A43:I43"/>
    <mergeCell ref="A44:I44"/>
    <mergeCell ref="C24:E24"/>
    <mergeCell ref="B29:E29"/>
    <mergeCell ref="H29:I29"/>
    <mergeCell ref="B34:E34"/>
    <mergeCell ref="H34:I34"/>
    <mergeCell ref="B35:E35"/>
    <mergeCell ref="A9:I9"/>
    <mergeCell ref="A10:B10"/>
    <mergeCell ref="B12:C12"/>
    <mergeCell ref="B13:C13"/>
    <mergeCell ref="B19:E19"/>
    <mergeCell ref="C23:E23"/>
    <mergeCell ref="H23:I23"/>
    <mergeCell ref="A1:I1"/>
    <mergeCell ref="A2:I2"/>
    <mergeCell ref="A4:I4"/>
    <mergeCell ref="A5:I5"/>
    <mergeCell ref="A7:I7"/>
    <mergeCell ref="A8:I8"/>
  </mergeCells>
  <conditionalFormatting sqref="B152">
    <cfRule type="cellIs" priority="3" dxfId="12" operator="equal">
      <formula>"C131"</formula>
    </cfRule>
  </conditionalFormatting>
  <conditionalFormatting sqref="A15 A13">
    <cfRule type="iconSet" priority="2" dxfId="11">
      <iconSet iconSet="3ArrowsGray">
        <cfvo type="percent" val="0"/>
        <cfvo type="percent" val="33"/>
        <cfvo type="percent" val="67"/>
      </iconSet>
    </cfRule>
  </conditionalFormatting>
  <conditionalFormatting sqref="A12">
    <cfRule type="iconSet" priority="1" dxfId="11">
      <iconSet iconSet="3ArrowsGray">
        <cfvo type="percent" val="0"/>
        <cfvo type="percent" val="33"/>
        <cfvo type="percent" val="67"/>
      </iconSet>
    </cfRule>
  </conditionalFormatting>
  <dataValidations count="3">
    <dataValidation type="whole" allowBlank="1" showInputMessage="1" showErrorMessage="1" sqref="G25">
      <formula1>0</formula1>
      <formula2>99</formula2>
    </dataValidation>
    <dataValidation type="whole" allowBlank="1" showInputMessage="1" showErrorMessage="1" sqref="A30">
      <formula1>1</formula1>
      <formula2>999</formula2>
    </dataValidation>
    <dataValidation type="whole" allowBlank="1" showInputMessage="1" showErrorMessage="1" sqref="A41 G30 G35 A35 F39 F41">
      <formula1>1</formula1>
      <formula2>99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4" r:id="rId4"/>
  <rowBreaks count="3" manualBreakCount="3">
    <brk id="45" max="8" man="1"/>
    <brk id="97" max="8" man="1"/>
    <brk id="159" max="8" man="1"/>
  </rowBreaks>
  <drawing r:id="rId3"/>
  <legacyDrawing r:id="rId2"/>
  <oleObjects>
    <oleObject progId="Word.Picture.8" shapeId="1492855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7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2.57421875" style="155" customWidth="1"/>
    <col min="2" max="2" width="11.00390625" style="155" bestFit="1" customWidth="1"/>
    <col min="3" max="5" width="9.7109375" style="155" customWidth="1"/>
    <col min="6" max="6" width="12.7109375" style="155" customWidth="1"/>
    <col min="7" max="7" width="14.140625" style="155" customWidth="1"/>
    <col min="8" max="8" width="13.421875" style="155" customWidth="1"/>
    <col min="9" max="9" width="23.57421875" style="155" customWidth="1"/>
    <col min="10" max="16384" width="9.140625" style="155" customWidth="1"/>
  </cols>
  <sheetData>
    <row r="1" spans="1:9" ht="69.75" customHeight="1" thickBot="1">
      <c r="A1" s="303" t="s">
        <v>67</v>
      </c>
      <c r="B1" s="304"/>
      <c r="C1" s="304"/>
      <c r="D1" s="304"/>
      <c r="E1" s="304"/>
      <c r="F1" s="304"/>
      <c r="G1" s="304"/>
      <c r="H1" s="304"/>
      <c r="I1" s="305"/>
    </row>
    <row r="2" spans="1:9" ht="42" customHeight="1" thickBot="1">
      <c r="A2" s="306" t="s">
        <v>104</v>
      </c>
      <c r="B2" s="307"/>
      <c r="C2" s="307"/>
      <c r="D2" s="307"/>
      <c r="E2" s="307"/>
      <c r="F2" s="307"/>
      <c r="G2" s="307"/>
      <c r="H2" s="307"/>
      <c r="I2" s="308"/>
    </row>
    <row r="3" spans="1:9" ht="14.25" customHeight="1">
      <c r="A3" s="52"/>
      <c r="B3" s="26"/>
      <c r="C3" s="26"/>
      <c r="D3" s="26"/>
      <c r="E3" s="26"/>
      <c r="F3" s="26"/>
      <c r="G3" s="26"/>
      <c r="H3" s="26"/>
      <c r="I3" s="26"/>
    </row>
    <row r="4" spans="1:9" ht="21" customHeight="1">
      <c r="A4" s="309" t="s">
        <v>0</v>
      </c>
      <c r="B4" s="309"/>
      <c r="C4" s="309"/>
      <c r="D4" s="309"/>
      <c r="E4" s="309"/>
      <c r="F4" s="309"/>
      <c r="G4" s="309"/>
      <c r="H4" s="309"/>
      <c r="I4" s="309"/>
    </row>
    <row r="5" spans="1:9" ht="23.25" customHeight="1">
      <c r="A5" s="309" t="str">
        <f>IF(A25=2,"IN COMPOSIZIONE COLLEGIALE",IF(A25=1,"IN COMPOSIZIONE MONOCRATICA"))</f>
        <v>IN COMPOSIZIONE MONOCRATICA</v>
      </c>
      <c r="B5" s="309"/>
      <c r="C5" s="309"/>
      <c r="D5" s="309"/>
      <c r="E5" s="309"/>
      <c r="F5" s="309"/>
      <c r="G5" s="309"/>
      <c r="H5" s="309"/>
      <c r="I5" s="309"/>
    </row>
    <row r="6" spans="1:9" ht="17.25" customHeight="1">
      <c r="A6" s="27"/>
      <c r="B6" s="27"/>
      <c r="C6" s="27"/>
      <c r="D6" s="27"/>
      <c r="E6" s="27"/>
      <c r="F6" s="27"/>
      <c r="G6" s="27"/>
      <c r="H6" s="27"/>
      <c r="I6" s="27"/>
    </row>
    <row r="7" spans="1:9" ht="20.25" customHeight="1">
      <c r="A7" s="309" t="s">
        <v>69</v>
      </c>
      <c r="B7" s="309"/>
      <c r="C7" s="309"/>
      <c r="D7" s="309"/>
      <c r="E7" s="309"/>
      <c r="F7" s="309"/>
      <c r="G7" s="309"/>
      <c r="H7" s="309"/>
      <c r="I7" s="309"/>
    </row>
    <row r="8" spans="1:9" ht="22.5" customHeight="1">
      <c r="A8" s="309" t="s">
        <v>158</v>
      </c>
      <c r="B8" s="309"/>
      <c r="C8" s="309"/>
      <c r="D8" s="309"/>
      <c r="E8" s="309"/>
      <c r="F8" s="309"/>
      <c r="G8" s="309"/>
      <c r="H8" s="309"/>
      <c r="I8" s="309"/>
    </row>
    <row r="9" spans="1:9" ht="16.5" thickBot="1">
      <c r="A9" s="315" t="s">
        <v>159</v>
      </c>
      <c r="B9" s="315"/>
      <c r="C9" s="315"/>
      <c r="D9" s="315"/>
      <c r="E9" s="315"/>
      <c r="F9" s="315"/>
      <c r="G9" s="315"/>
      <c r="H9" s="315"/>
      <c r="I9" s="315"/>
    </row>
    <row r="10" spans="1:9" s="157" customFormat="1" ht="15.75">
      <c r="A10" s="297" t="s">
        <v>1</v>
      </c>
      <c r="B10" s="298"/>
      <c r="C10" s="99"/>
      <c r="D10" s="156"/>
      <c r="E10" s="29" t="s">
        <v>2</v>
      </c>
      <c r="F10" s="37"/>
      <c r="G10" s="37"/>
      <c r="H10" s="37"/>
      <c r="I10" s="99"/>
    </row>
    <row r="11" spans="1:9" s="157" customFormat="1" ht="15.75">
      <c r="A11" s="34" t="s">
        <v>22</v>
      </c>
      <c r="B11" s="14"/>
      <c r="C11" s="100"/>
      <c r="D11" s="156"/>
      <c r="E11" s="30" t="s">
        <v>68</v>
      </c>
      <c r="F11" s="11"/>
      <c r="G11" s="11"/>
      <c r="H11" s="11"/>
      <c r="I11" s="100"/>
    </row>
    <row r="12" spans="1:9" s="157" customFormat="1" ht="15.75">
      <c r="A12" s="35"/>
      <c r="B12" s="299" t="s">
        <v>71</v>
      </c>
      <c r="C12" s="300"/>
      <c r="D12" s="156"/>
      <c r="E12" s="31"/>
      <c r="F12" s="209"/>
      <c r="G12" s="209"/>
      <c r="H12" s="210" t="s">
        <v>121</v>
      </c>
      <c r="I12" s="114"/>
    </row>
    <row r="13" spans="1:9" s="157" customFormat="1" ht="15.75">
      <c r="A13" s="204"/>
      <c r="B13" s="301"/>
      <c r="C13" s="302"/>
      <c r="D13" s="156"/>
      <c r="E13" s="32"/>
      <c r="F13" s="211"/>
      <c r="G13" s="211"/>
      <c r="H13" s="210" t="s">
        <v>121</v>
      </c>
      <c r="I13" s="115"/>
    </row>
    <row r="14" spans="1:9" s="157" customFormat="1" ht="15.75">
      <c r="A14" s="34" t="s">
        <v>70</v>
      </c>
      <c r="B14" s="12"/>
      <c r="C14" s="100"/>
      <c r="D14" s="156"/>
      <c r="E14" s="32"/>
      <c r="F14" s="211"/>
      <c r="G14" s="211"/>
      <c r="H14" s="210" t="s">
        <v>121</v>
      </c>
      <c r="I14" s="115"/>
    </row>
    <row r="15" spans="1:9" s="157" customFormat="1" ht="16.5" thickBot="1">
      <c r="A15" s="36"/>
      <c r="B15" s="205"/>
      <c r="C15" s="42"/>
      <c r="D15" s="100"/>
      <c r="E15" s="33"/>
      <c r="F15" s="212"/>
      <c r="G15" s="212"/>
      <c r="H15" s="210" t="s">
        <v>121</v>
      </c>
      <c r="I15" s="116"/>
    </row>
    <row r="16" spans="1:9" ht="15">
      <c r="A16" s="28" t="s">
        <v>137</v>
      </c>
      <c r="B16" s="4"/>
      <c r="C16" s="158"/>
      <c r="D16" s="159"/>
      <c r="E16" s="160"/>
      <c r="F16" s="160"/>
      <c r="G16" s="160"/>
      <c r="H16" s="160"/>
      <c r="I16" s="160"/>
    </row>
    <row r="17" spans="1:9" s="3" customFormat="1" ht="15">
      <c r="A17" s="28" t="s">
        <v>120</v>
      </c>
      <c r="B17" s="4"/>
      <c r="C17" s="158"/>
      <c r="D17" s="159"/>
      <c r="E17" s="159"/>
      <c r="F17" s="159"/>
      <c r="G17" s="159"/>
      <c r="H17" s="159"/>
      <c r="I17" s="159"/>
    </row>
    <row r="18" spans="1:9" ht="15.75" thickBot="1">
      <c r="A18" s="5"/>
      <c r="B18" s="5"/>
      <c r="C18" s="5"/>
      <c r="D18" s="5"/>
      <c r="E18" s="5"/>
      <c r="F18" s="5"/>
      <c r="G18" s="5"/>
      <c r="H18" s="5"/>
      <c r="I18" s="5"/>
    </row>
    <row r="19" spans="1:9" s="157" customFormat="1" ht="15.75">
      <c r="A19" s="190" t="s">
        <v>4</v>
      </c>
      <c r="B19" s="285" t="s">
        <v>5</v>
      </c>
      <c r="C19" s="285"/>
      <c r="D19" s="285"/>
      <c r="E19" s="286"/>
      <c r="F19" s="95"/>
      <c r="G19" s="95"/>
      <c r="H19" s="95"/>
      <c r="I19" s="95"/>
    </row>
    <row r="20" spans="1:9" s="157" customFormat="1" ht="16.5" thickBot="1">
      <c r="A20" s="40">
        <v>0</v>
      </c>
      <c r="B20" s="41"/>
      <c r="C20" s="41" t="s">
        <v>6</v>
      </c>
      <c r="D20" s="101"/>
      <c r="E20" s="97"/>
      <c r="F20" s="9"/>
      <c r="G20" s="96"/>
      <c r="H20" s="96"/>
      <c r="I20" s="96"/>
    </row>
    <row r="21" spans="1:9" ht="15">
      <c r="A21" s="28" t="s">
        <v>138</v>
      </c>
      <c r="B21" s="5"/>
      <c r="C21" s="5"/>
      <c r="D21" s="5"/>
      <c r="E21" s="5"/>
      <c r="F21" s="5"/>
      <c r="G21" s="5"/>
      <c r="H21" s="5"/>
      <c r="I21" s="5"/>
    </row>
    <row r="22" spans="1:9" ht="15.75" thickBot="1">
      <c r="A22" s="5"/>
      <c r="B22" s="5"/>
      <c r="C22" s="5"/>
      <c r="D22" s="5"/>
      <c r="E22" s="5"/>
      <c r="F22" s="5"/>
      <c r="G22" s="5"/>
      <c r="H22" s="5"/>
      <c r="I22" s="5"/>
    </row>
    <row r="23" spans="1:9" ht="15.75">
      <c r="A23" s="29" t="s">
        <v>7</v>
      </c>
      <c r="B23" s="39" t="s">
        <v>8</v>
      </c>
      <c r="C23" s="293" t="s">
        <v>100</v>
      </c>
      <c r="D23" s="293"/>
      <c r="E23" s="294"/>
      <c r="F23" s="156"/>
      <c r="G23" s="29" t="s">
        <v>9</v>
      </c>
      <c r="H23" s="285" t="s">
        <v>10</v>
      </c>
      <c r="I23" s="286"/>
    </row>
    <row r="24" spans="1:9" ht="15.75">
      <c r="A24" s="56"/>
      <c r="B24" s="14"/>
      <c r="C24" s="295" t="s">
        <v>101</v>
      </c>
      <c r="D24" s="295"/>
      <c r="E24" s="296"/>
      <c r="F24" s="156"/>
      <c r="G24" s="56"/>
      <c r="H24" s="14"/>
      <c r="I24" s="65"/>
    </row>
    <row r="25" spans="1:9" ht="16.5" thickBot="1">
      <c r="A25" s="40">
        <v>1</v>
      </c>
      <c r="B25" s="41"/>
      <c r="C25" s="41"/>
      <c r="D25" s="41"/>
      <c r="E25" s="42"/>
      <c r="F25" s="156"/>
      <c r="G25" s="40">
        <v>0</v>
      </c>
      <c r="H25" s="41"/>
      <c r="I25" s="43" t="s">
        <v>6</v>
      </c>
    </row>
    <row r="26" spans="1:9" ht="15">
      <c r="A26" s="28" t="s">
        <v>139</v>
      </c>
      <c r="B26" s="5"/>
      <c r="C26" s="5"/>
      <c r="D26" s="5"/>
      <c r="E26" s="5"/>
      <c r="F26" s="5"/>
      <c r="G26" s="5"/>
      <c r="H26" s="5"/>
      <c r="I26" s="5"/>
    </row>
    <row r="27" spans="1:9" ht="15">
      <c r="A27" s="28" t="s">
        <v>173</v>
      </c>
      <c r="B27" s="128"/>
      <c r="C27" s="128"/>
      <c r="D27" s="128"/>
      <c r="E27" s="128"/>
      <c r="F27" s="128"/>
      <c r="G27" s="128"/>
      <c r="H27" s="128"/>
      <c r="I27" s="128"/>
    </row>
    <row r="28" spans="1:9" ht="15.75" thickBot="1">
      <c r="A28" s="5"/>
      <c r="B28" s="5"/>
      <c r="C28" s="5"/>
      <c r="D28" s="5"/>
      <c r="E28" s="5"/>
      <c r="F28" s="5"/>
      <c r="G28" s="5"/>
      <c r="H28" s="5"/>
      <c r="I28" s="5"/>
    </row>
    <row r="29" spans="1:9" ht="15.75">
      <c r="A29" s="44" t="s">
        <v>11</v>
      </c>
      <c r="B29" s="285" t="s">
        <v>105</v>
      </c>
      <c r="C29" s="285"/>
      <c r="D29" s="285"/>
      <c r="E29" s="286"/>
      <c r="F29" s="156"/>
      <c r="G29" s="44" t="s">
        <v>12</v>
      </c>
      <c r="H29" s="285" t="s">
        <v>13</v>
      </c>
      <c r="I29" s="286"/>
    </row>
    <row r="30" spans="1:9" ht="16.5" thickBot="1">
      <c r="A30" s="40">
        <v>1</v>
      </c>
      <c r="B30" s="41"/>
      <c r="C30" s="38"/>
      <c r="D30" s="38"/>
      <c r="E30" s="42"/>
      <c r="F30" s="156"/>
      <c r="G30" s="40">
        <v>1</v>
      </c>
      <c r="H30" s="41"/>
      <c r="I30" s="42"/>
    </row>
    <row r="31" spans="1:9" ht="15">
      <c r="A31" s="28" t="s">
        <v>140</v>
      </c>
      <c r="B31" s="129"/>
      <c r="C31" s="129"/>
      <c r="D31" s="129"/>
      <c r="E31" s="129"/>
      <c r="F31" s="129"/>
      <c r="G31" s="129"/>
      <c r="H31" s="129"/>
      <c r="I31" s="129"/>
    </row>
    <row r="32" spans="1:9" ht="15">
      <c r="A32" s="28" t="s">
        <v>174</v>
      </c>
      <c r="B32" s="130"/>
      <c r="C32" s="130"/>
      <c r="D32" s="130"/>
      <c r="E32" s="130"/>
      <c r="F32" s="130"/>
      <c r="G32" s="130"/>
      <c r="H32" s="130"/>
      <c r="I32" s="130"/>
    </row>
    <row r="33" spans="1:9" ht="15.75" thickBot="1">
      <c r="A33" s="6"/>
      <c r="B33" s="6"/>
      <c r="C33" s="6"/>
      <c r="D33" s="6"/>
      <c r="E33" s="6"/>
      <c r="F33" s="6"/>
      <c r="G33" s="6"/>
      <c r="H33" s="6"/>
      <c r="I33" s="6"/>
    </row>
    <row r="34" spans="1:9" ht="15.75">
      <c r="A34" s="44" t="s">
        <v>14</v>
      </c>
      <c r="B34" s="285" t="s">
        <v>15</v>
      </c>
      <c r="C34" s="285"/>
      <c r="D34" s="285"/>
      <c r="E34" s="286"/>
      <c r="F34" s="156"/>
      <c r="G34" s="44" t="s">
        <v>16</v>
      </c>
      <c r="H34" s="285" t="s">
        <v>17</v>
      </c>
      <c r="I34" s="286"/>
    </row>
    <row r="35" spans="1:9" ht="16.5" thickBot="1">
      <c r="A35" s="40">
        <v>1</v>
      </c>
      <c r="B35" s="287" t="s">
        <v>18</v>
      </c>
      <c r="C35" s="287"/>
      <c r="D35" s="287"/>
      <c r="E35" s="288"/>
      <c r="F35" s="156"/>
      <c r="G35" s="40">
        <v>1</v>
      </c>
      <c r="H35" s="41"/>
      <c r="I35" s="42"/>
    </row>
    <row r="36" spans="1:9" ht="27" customHeight="1">
      <c r="A36" s="289" t="s">
        <v>141</v>
      </c>
      <c r="B36" s="289"/>
      <c r="C36" s="289"/>
      <c r="D36" s="289"/>
      <c r="E36" s="289"/>
      <c r="F36" s="289"/>
      <c r="G36" s="289"/>
      <c r="H36" s="289"/>
      <c r="I36" s="289"/>
    </row>
    <row r="37" spans="1:9" ht="15.75" thickBot="1">
      <c r="A37" s="53"/>
      <c r="B37" s="4"/>
      <c r="C37" s="4"/>
      <c r="D37" s="4"/>
      <c r="E37" s="7"/>
      <c r="F37" s="7"/>
      <c r="G37" s="7"/>
      <c r="H37" s="7"/>
      <c r="I37" s="7"/>
    </row>
    <row r="38" spans="1:9" ht="15.75">
      <c r="A38" s="44" t="s">
        <v>19</v>
      </c>
      <c r="B38" s="285" t="s">
        <v>20</v>
      </c>
      <c r="C38" s="285"/>
      <c r="D38" s="285"/>
      <c r="E38" s="286"/>
      <c r="F38" s="10"/>
      <c r="G38" s="3"/>
      <c r="H38" s="3"/>
      <c r="I38" s="3"/>
    </row>
    <row r="39" spans="1:9" ht="16.5" thickBot="1">
      <c r="A39" s="40">
        <v>0</v>
      </c>
      <c r="B39" s="38"/>
      <c r="C39" s="54" t="s">
        <v>6</v>
      </c>
      <c r="D39" s="161"/>
      <c r="E39" s="162"/>
      <c r="F39" s="163"/>
      <c r="G39" s="3"/>
      <c r="H39" s="3"/>
      <c r="I39" s="3"/>
    </row>
    <row r="40" spans="1:9" ht="15">
      <c r="A40" s="277" t="s">
        <v>142</v>
      </c>
      <c r="B40" s="277"/>
      <c r="C40" s="277"/>
      <c r="D40" s="277"/>
      <c r="E40" s="277"/>
      <c r="F40" s="277"/>
      <c r="G40" s="277"/>
      <c r="H40" s="277"/>
      <c r="I40" s="277"/>
    </row>
    <row r="41" ht="15.75" thickBot="1"/>
    <row r="42" spans="1:9" ht="27" customHeight="1">
      <c r="A42" s="290" t="s">
        <v>143</v>
      </c>
      <c r="B42" s="291"/>
      <c r="C42" s="291"/>
      <c r="D42" s="291"/>
      <c r="E42" s="291"/>
      <c r="F42" s="291"/>
      <c r="G42" s="291"/>
      <c r="H42" s="291"/>
      <c r="I42" s="292"/>
    </row>
    <row r="43" spans="1:9" ht="27" customHeight="1">
      <c r="A43" s="268" t="s">
        <v>144</v>
      </c>
      <c r="B43" s="269"/>
      <c r="C43" s="269"/>
      <c r="D43" s="269"/>
      <c r="E43" s="269"/>
      <c r="F43" s="269"/>
      <c r="G43" s="269"/>
      <c r="H43" s="269"/>
      <c r="I43" s="270"/>
    </row>
    <row r="44" spans="1:9" ht="51.75" customHeight="1">
      <c r="A44" s="271" t="s">
        <v>145</v>
      </c>
      <c r="B44" s="272"/>
      <c r="C44" s="272"/>
      <c r="D44" s="272"/>
      <c r="E44" s="272"/>
      <c r="F44" s="272"/>
      <c r="G44" s="272"/>
      <c r="H44" s="272"/>
      <c r="I44" s="273"/>
    </row>
    <row r="45" spans="1:9" ht="27" customHeight="1" thickBot="1">
      <c r="A45" s="274" t="s">
        <v>146</v>
      </c>
      <c r="B45" s="275"/>
      <c r="C45" s="275"/>
      <c r="D45" s="275"/>
      <c r="E45" s="275"/>
      <c r="F45" s="275"/>
      <c r="G45" s="275"/>
      <c r="H45" s="275"/>
      <c r="I45" s="276"/>
    </row>
    <row r="46" spans="1:10" ht="15.75">
      <c r="A46" s="132" t="s">
        <v>21</v>
      </c>
      <c r="B46" s="39"/>
      <c r="C46" s="133">
        <f>A12</f>
        <v>0</v>
      </c>
      <c r="D46" s="134" t="s">
        <v>22</v>
      </c>
      <c r="E46" s="153"/>
      <c r="F46" s="133">
        <f>A15</f>
        <v>0</v>
      </c>
      <c r="G46" s="134" t="s">
        <v>70</v>
      </c>
      <c r="H46" s="135">
        <f>B13</f>
        <v>0</v>
      </c>
      <c r="I46" s="131" t="s">
        <v>72</v>
      </c>
      <c r="J46" s="3"/>
    </row>
    <row r="47" spans="1:9" ht="10.5" customHeight="1">
      <c r="A47" s="69"/>
      <c r="B47" s="14"/>
      <c r="C47" s="14"/>
      <c r="D47" s="3"/>
      <c r="E47" s="3"/>
      <c r="F47" s="14"/>
      <c r="G47" s="14"/>
      <c r="H47" s="14"/>
      <c r="I47" s="65"/>
    </row>
    <row r="48" spans="1:9" ht="15.75">
      <c r="A48" s="69" t="s">
        <v>23</v>
      </c>
      <c r="B48" s="14"/>
      <c r="C48" s="15">
        <f>E12</f>
        <v>0</v>
      </c>
      <c r="D48" s="15"/>
      <c r="E48" s="15"/>
      <c r="F48" s="15"/>
      <c r="G48" s="150"/>
      <c r="H48" s="18" t="s">
        <v>3</v>
      </c>
      <c r="I48" s="65"/>
    </row>
    <row r="49" spans="1:9" ht="15">
      <c r="A49" s="282" t="s">
        <v>150</v>
      </c>
      <c r="B49" s="283"/>
      <c r="C49" s="283"/>
      <c r="D49" s="283"/>
      <c r="E49" s="283"/>
      <c r="F49" s="283"/>
      <c r="G49" s="283"/>
      <c r="H49" s="283"/>
      <c r="I49" s="284"/>
    </row>
    <row r="50" spans="1:9" ht="25.5" customHeight="1">
      <c r="A50" s="57" t="s">
        <v>24</v>
      </c>
      <c r="B50" s="58"/>
      <c r="C50" s="58"/>
      <c r="D50" s="58"/>
      <c r="E50" s="58"/>
      <c r="F50" s="164"/>
      <c r="G50" s="59" t="s">
        <v>25</v>
      </c>
      <c r="H50" s="60"/>
      <c r="I50" s="61"/>
    </row>
    <row r="51" spans="1:9" ht="15.75">
      <c r="A51" s="62" t="s">
        <v>26</v>
      </c>
      <c r="B51" s="63"/>
      <c r="C51" s="63"/>
      <c r="D51" s="63"/>
      <c r="E51" s="63"/>
      <c r="F51" s="3"/>
      <c r="G51" s="64">
        <v>375</v>
      </c>
      <c r="H51" s="14"/>
      <c r="I51" s="65"/>
    </row>
    <row r="52" spans="1:9" ht="41.25" customHeight="1">
      <c r="A52" s="278" t="s">
        <v>136</v>
      </c>
      <c r="B52" s="279"/>
      <c r="C52" s="279"/>
      <c r="D52" s="279"/>
      <c r="E52" s="279"/>
      <c r="F52" s="279"/>
      <c r="G52" s="64">
        <f>LOOKUP(A20,{0,1},{0,300})</f>
        <v>0</v>
      </c>
      <c r="H52" s="64"/>
      <c r="I52" s="66"/>
    </row>
    <row r="53" spans="1:9" ht="15.75">
      <c r="A53" s="280"/>
      <c r="B53" s="281"/>
      <c r="C53" s="281"/>
      <c r="D53" s="281"/>
      <c r="E53" s="281"/>
      <c r="F53" s="281"/>
      <c r="G53" s="64"/>
      <c r="H53" s="64"/>
      <c r="I53" s="66"/>
    </row>
    <row r="54" spans="1:9" ht="15.75">
      <c r="A54" s="189" t="s">
        <v>118</v>
      </c>
      <c r="B54" s="118"/>
      <c r="C54" s="118"/>
      <c r="D54" s="118"/>
      <c r="E54" s="118"/>
      <c r="F54" s="118"/>
      <c r="G54" s="64">
        <v>600</v>
      </c>
      <c r="H54" s="64"/>
      <c r="I54" s="66"/>
    </row>
    <row r="55" spans="1:9" ht="15.75">
      <c r="A55" s="34" t="s">
        <v>27</v>
      </c>
      <c r="B55" s="12"/>
      <c r="C55" s="12"/>
      <c r="D55" s="12"/>
      <c r="E55" s="12"/>
      <c r="F55" s="3"/>
      <c r="G55" s="64">
        <v>675</v>
      </c>
      <c r="H55" s="14"/>
      <c r="I55" s="65"/>
    </row>
    <row r="56" spans="1:9" ht="15.75">
      <c r="A56" s="57" t="s">
        <v>28</v>
      </c>
      <c r="B56" s="16"/>
      <c r="C56" s="16"/>
      <c r="D56" s="16"/>
      <c r="E56" s="16"/>
      <c r="F56" s="164"/>
      <c r="G56" s="67">
        <f>SUM(G51:G55)</f>
        <v>1650</v>
      </c>
      <c r="H56" s="67"/>
      <c r="I56" s="68">
        <f>+G56</f>
        <v>1650</v>
      </c>
    </row>
    <row r="57" spans="1:9" ht="15.75">
      <c r="A57" s="56"/>
      <c r="B57" s="14"/>
      <c r="C57" s="14"/>
      <c r="D57" s="14"/>
      <c r="E57" s="14"/>
      <c r="F57" s="3"/>
      <c r="G57" s="14"/>
      <c r="H57" s="14"/>
      <c r="I57" s="65"/>
    </row>
    <row r="58" spans="1:9" ht="15.75">
      <c r="A58" s="112" t="s">
        <v>29</v>
      </c>
      <c r="B58" s="15"/>
      <c r="C58" s="15"/>
      <c r="D58" s="15"/>
      <c r="E58" s="15"/>
      <c r="F58" s="154"/>
      <c r="G58" s="59" t="s">
        <v>30</v>
      </c>
      <c r="H58" s="15"/>
      <c r="I58" s="61" t="s">
        <v>113</v>
      </c>
    </row>
    <row r="59" spans="1:9" ht="15.75">
      <c r="A59" s="56" t="s">
        <v>63</v>
      </c>
      <c r="B59" s="14"/>
      <c r="C59" s="14"/>
      <c r="D59" s="14"/>
      <c r="E59" s="14"/>
      <c r="F59" s="3"/>
      <c r="G59" s="197">
        <f>IF(A25=2,20,IF(A25=1,0))</f>
        <v>0</v>
      </c>
      <c r="H59" s="14"/>
      <c r="I59" s="70">
        <f>+G59*I56/100</f>
        <v>0</v>
      </c>
    </row>
    <row r="60" spans="1:9" ht="15.75">
      <c r="A60" s="56"/>
      <c r="B60" s="14"/>
      <c r="C60" s="14"/>
      <c r="D60" s="14"/>
      <c r="E60" s="14"/>
      <c r="F60" s="3"/>
      <c r="G60" s="197"/>
      <c r="H60" s="14"/>
      <c r="I60" s="65"/>
    </row>
    <row r="61" spans="1:9" ht="15.75">
      <c r="A61" s="56" t="s">
        <v>61</v>
      </c>
      <c r="B61" s="14"/>
      <c r="C61" s="14"/>
      <c r="D61" s="14"/>
      <c r="E61" s="14"/>
      <c r="F61" s="3"/>
      <c r="G61" s="71">
        <f>LOOKUP(G25,{0,1},{0,200})</f>
        <v>0</v>
      </c>
      <c r="H61" s="14"/>
      <c r="I61" s="70">
        <f>G61</f>
        <v>0</v>
      </c>
    </row>
    <row r="62" spans="1:9" ht="15.75">
      <c r="A62" s="56"/>
      <c r="B62" s="14"/>
      <c r="C62" s="14"/>
      <c r="D62" s="14"/>
      <c r="E62" s="14"/>
      <c r="F62" s="3"/>
      <c r="G62" s="197"/>
      <c r="H62" s="14"/>
      <c r="I62" s="65"/>
    </row>
    <row r="63" spans="1:9" ht="15.75">
      <c r="A63" s="56" t="s">
        <v>62</v>
      </c>
      <c r="B63" s="14"/>
      <c r="C63" s="14"/>
      <c r="D63" s="14"/>
      <c r="E63" s="14"/>
      <c r="F63" s="3"/>
      <c r="G63" s="197">
        <f>IF(A30&lt;5,0,IF(A30&gt;4,20))</f>
        <v>0</v>
      </c>
      <c r="H63" s="14"/>
      <c r="I63" s="70">
        <f>+G63*I56/100</f>
        <v>0</v>
      </c>
    </row>
    <row r="64" spans="1:9" ht="15.75">
      <c r="A64" s="56"/>
      <c r="B64" s="14"/>
      <c r="C64" s="14"/>
      <c r="D64" s="14"/>
      <c r="E64" s="14"/>
      <c r="F64" s="3"/>
      <c r="G64" s="197"/>
      <c r="H64" s="14"/>
      <c r="I64" s="65"/>
    </row>
    <row r="65" spans="1:9" ht="15.75">
      <c r="A65" s="56" t="s">
        <v>64</v>
      </c>
      <c r="B65" s="14"/>
      <c r="C65" s="14"/>
      <c r="D65" s="14"/>
      <c r="E65" s="14"/>
      <c r="F65" s="3"/>
      <c r="G65" s="197">
        <f>IF(G30&lt;6,0,IF(G30&gt;5,30))</f>
        <v>0</v>
      </c>
      <c r="H65" s="14"/>
      <c r="I65" s="70">
        <f>+G65*I56/100</f>
        <v>0</v>
      </c>
    </row>
    <row r="66" spans="1:9" ht="15.75">
      <c r="A66" s="56"/>
      <c r="B66" s="14"/>
      <c r="C66" s="14"/>
      <c r="D66" s="14"/>
      <c r="E66" s="14"/>
      <c r="F66" s="3"/>
      <c r="G66" s="197"/>
      <c r="H66" s="14"/>
      <c r="I66" s="65"/>
    </row>
    <row r="67" spans="1:9" ht="15.75">
      <c r="A67" s="56" t="s">
        <v>65</v>
      </c>
      <c r="B67" s="14"/>
      <c r="C67" s="14"/>
      <c r="D67" s="14"/>
      <c r="E67" s="14"/>
      <c r="F67" s="3"/>
      <c r="G67" s="197">
        <f>LOOKUP(A35,{1,2,3,4,5,6,7,8,9,10,11,12,13},{0,0,0,0,0,0,30,30,30,30,30,30,60})</f>
        <v>0</v>
      </c>
      <c r="H67" s="14"/>
      <c r="I67" s="70">
        <f>+G67*I56/100</f>
        <v>0</v>
      </c>
    </row>
    <row r="68" spans="1:9" ht="15.75">
      <c r="A68" s="56"/>
      <c r="B68" s="14"/>
      <c r="C68" s="14"/>
      <c r="D68" s="14"/>
      <c r="E68" s="14"/>
      <c r="F68" s="3"/>
      <c r="G68" s="197"/>
      <c r="H68" s="14"/>
      <c r="I68" s="65"/>
    </row>
    <row r="69" spans="1:9" ht="15.75">
      <c r="A69" s="56" t="s">
        <v>103</v>
      </c>
      <c r="B69" s="14"/>
      <c r="C69" s="14"/>
      <c r="D69" s="14"/>
      <c r="E69" s="14"/>
      <c r="F69" s="3"/>
      <c r="G69" s="197">
        <f>LOOKUP(G35,{1,2,3,4,5,6,7,8,9,10,11,12,13,14,15,16,17,18,19,20},{0,20,20,20,20,22,24,26,28,30,30,30,30,30,30,30,30,30,30,30})</f>
        <v>0</v>
      </c>
      <c r="H69" s="72"/>
      <c r="I69" s="70">
        <f>+G69*I56/100</f>
        <v>0</v>
      </c>
    </row>
    <row r="70" spans="1:9" ht="15.75">
      <c r="A70" s="56"/>
      <c r="B70" s="14"/>
      <c r="C70" s="14"/>
      <c r="D70" s="14"/>
      <c r="E70" s="14"/>
      <c r="F70" s="3"/>
      <c r="G70" s="197"/>
      <c r="H70" s="14"/>
      <c r="I70" s="70"/>
    </row>
    <row r="71" spans="1:9" ht="15.75">
      <c r="A71" s="56" t="s">
        <v>66</v>
      </c>
      <c r="B71" s="14"/>
      <c r="C71" s="14"/>
      <c r="D71" s="14"/>
      <c r="E71" s="14"/>
      <c r="F71" s="3"/>
      <c r="G71" s="71">
        <f>LOOKUP(A39,{0,1},{0,200})</f>
        <v>0</v>
      </c>
      <c r="H71" s="14"/>
      <c r="I71" s="70">
        <f>G71</f>
        <v>0</v>
      </c>
    </row>
    <row r="72" spans="1:9" ht="16.5" thickBot="1">
      <c r="A72" s="73"/>
      <c r="B72" s="41"/>
      <c r="C72" s="41"/>
      <c r="D72" s="41"/>
      <c r="E72" s="41"/>
      <c r="F72" s="165"/>
      <c r="G72" s="191"/>
      <c r="H72" s="41"/>
      <c r="I72" s="74"/>
    </row>
    <row r="73" spans="1:9" ht="16.5" thickBot="1">
      <c r="A73" s="69" t="s">
        <v>31</v>
      </c>
      <c r="B73" s="14"/>
      <c r="C73" s="14"/>
      <c r="D73" s="14"/>
      <c r="E73" s="14"/>
      <c r="F73" s="3"/>
      <c r="G73" s="75">
        <f>I56+I59+I61+I63+I65+I67+I69+I71</f>
        <v>1650</v>
      </c>
      <c r="H73" s="13" t="s">
        <v>32</v>
      </c>
      <c r="I73" s="77">
        <f>G73-(G73/3)</f>
        <v>1100</v>
      </c>
    </row>
    <row r="74" spans="1:9" ht="16.5" thickBot="1">
      <c r="A74" s="21"/>
      <c r="B74" s="14"/>
      <c r="C74" s="14"/>
      <c r="D74" s="14"/>
      <c r="E74" s="14"/>
      <c r="F74" s="14"/>
      <c r="G74" s="75"/>
      <c r="H74" s="14"/>
      <c r="I74" s="78"/>
    </row>
    <row r="75" spans="1:9" ht="16.5" thickBot="1">
      <c r="A75" s="69" t="s">
        <v>33</v>
      </c>
      <c r="B75" s="3"/>
      <c r="C75" s="14"/>
      <c r="D75" s="14"/>
      <c r="E75" s="14"/>
      <c r="F75" s="14"/>
      <c r="G75" s="197"/>
      <c r="H75" s="14"/>
      <c r="I75" s="213"/>
    </row>
    <row r="76" spans="1:9" ht="15.75">
      <c r="A76" s="20" t="s">
        <v>149</v>
      </c>
      <c r="B76" s="3"/>
      <c r="C76" s="76"/>
      <c r="D76" s="76"/>
      <c r="E76" s="76"/>
      <c r="F76" s="76"/>
      <c r="G76" s="76"/>
      <c r="H76" s="76"/>
      <c r="I76" s="80"/>
    </row>
    <row r="77" spans="1:9" ht="9" customHeight="1" thickBot="1">
      <c r="A77" s="56"/>
      <c r="B77" s="3"/>
      <c r="C77" s="14"/>
      <c r="D77" s="14"/>
      <c r="E77" s="14"/>
      <c r="F77" s="14"/>
      <c r="G77" s="14"/>
      <c r="H77" s="14"/>
      <c r="I77" s="43"/>
    </row>
    <row r="78" spans="1:9" ht="16.5" thickBot="1">
      <c r="A78" s="69" t="s">
        <v>127</v>
      </c>
      <c r="B78" s="3"/>
      <c r="C78" s="14"/>
      <c r="D78" s="14"/>
      <c r="E78" s="14"/>
      <c r="F78" s="136">
        <v>0</v>
      </c>
      <c r="G78" s="14" t="s">
        <v>6</v>
      </c>
      <c r="H78" s="14"/>
      <c r="I78" s="79">
        <f>LOOKUP(F78,{0,1},{0,290})</f>
        <v>0</v>
      </c>
    </row>
    <row r="79" spans="1:9" ht="15.75" thickBot="1">
      <c r="A79" s="20" t="s">
        <v>147</v>
      </c>
      <c r="B79" s="3"/>
      <c r="C79" s="19"/>
      <c r="D79" s="19"/>
      <c r="E79" s="19"/>
      <c r="F79" s="19"/>
      <c r="G79" s="19"/>
      <c r="H79" s="19"/>
      <c r="I79" s="45"/>
    </row>
    <row r="80" spans="1:9" ht="16.5" thickBot="1">
      <c r="A80" s="69" t="s">
        <v>34</v>
      </c>
      <c r="B80" s="3"/>
      <c r="C80" s="76"/>
      <c r="D80" s="76"/>
      <c r="E80" s="76"/>
      <c r="F80" s="76"/>
      <c r="G80" s="76"/>
      <c r="H80" s="76"/>
      <c r="I80" s="81">
        <f>SUM(I73:I78)</f>
        <v>1100</v>
      </c>
    </row>
    <row r="81" spans="1:9" ht="9" customHeight="1" thickBot="1">
      <c r="A81" s="69"/>
      <c r="B81" s="3"/>
      <c r="C81" s="76"/>
      <c r="D81" s="76"/>
      <c r="E81" s="76"/>
      <c r="F81" s="76"/>
      <c r="G81" s="76"/>
      <c r="H81" s="76"/>
      <c r="I81" s="82"/>
    </row>
    <row r="82" spans="1:9" ht="16.5" thickBot="1">
      <c r="A82" s="69" t="s">
        <v>35</v>
      </c>
      <c r="B82" s="3"/>
      <c r="C82" s="76"/>
      <c r="D82" s="76"/>
      <c r="E82" s="76"/>
      <c r="F82" s="76"/>
      <c r="G82" s="76"/>
      <c r="H82" s="76"/>
      <c r="I82" s="81">
        <f>I80*15/100</f>
        <v>165</v>
      </c>
    </row>
    <row r="83" spans="1:9" ht="9" customHeight="1" thickBot="1">
      <c r="A83" s="69"/>
      <c r="B83" s="3"/>
      <c r="C83" s="76"/>
      <c r="D83" s="76"/>
      <c r="E83" s="76"/>
      <c r="F83" s="76"/>
      <c r="G83" s="76"/>
      <c r="H83" s="76"/>
      <c r="I83" s="82"/>
    </row>
    <row r="84" spans="1:9" ht="16.5" thickBot="1">
      <c r="A84" s="69" t="s">
        <v>36</v>
      </c>
      <c r="B84" s="3"/>
      <c r="C84" s="76"/>
      <c r="D84" s="76"/>
      <c r="E84" s="76"/>
      <c r="F84" s="76"/>
      <c r="G84" s="76"/>
      <c r="H84" s="76"/>
      <c r="I84" s="81">
        <f>I80+I82</f>
        <v>1265</v>
      </c>
    </row>
    <row r="85" spans="1:9" ht="16.5" thickBot="1">
      <c r="A85" s="83" t="s">
        <v>37</v>
      </c>
      <c r="B85" s="165"/>
      <c r="C85" s="41"/>
      <c r="D85" s="41"/>
      <c r="E85" s="41"/>
      <c r="F85" s="41"/>
      <c r="G85" s="41"/>
      <c r="H85" s="41"/>
      <c r="I85" s="43"/>
    </row>
    <row r="86" spans="1:9" ht="16.5" thickBot="1">
      <c r="A86" s="83" t="s">
        <v>186</v>
      </c>
      <c r="B86" s="3"/>
      <c r="C86" s="14"/>
      <c r="D86" s="14"/>
      <c r="E86" s="14"/>
      <c r="F86" s="14"/>
      <c r="G86" s="14"/>
      <c r="H86" s="14"/>
      <c r="I86" s="214"/>
    </row>
    <row r="87" spans="1:9" ht="15">
      <c r="A87" s="311" t="s">
        <v>38</v>
      </c>
      <c r="B87" s="312"/>
      <c r="C87" s="312"/>
      <c r="D87" s="312"/>
      <c r="E87" s="312"/>
      <c r="F87" s="312"/>
      <c r="G87" s="312"/>
      <c r="H87" s="312"/>
      <c r="I87" s="313"/>
    </row>
    <row r="88" spans="1:9" ht="15">
      <c r="A88" s="119" t="s">
        <v>39</v>
      </c>
      <c r="B88" s="120"/>
      <c r="C88" s="120"/>
      <c r="D88" s="120"/>
      <c r="E88" s="120"/>
      <c r="F88" s="120"/>
      <c r="G88" s="120"/>
      <c r="H88" s="120"/>
      <c r="I88" s="121"/>
    </row>
    <row r="89" spans="1:9" ht="15">
      <c r="A89" s="122" t="s">
        <v>58</v>
      </c>
      <c r="B89" s="123"/>
      <c r="C89" s="123" t="s">
        <v>59</v>
      </c>
      <c r="D89" s="123"/>
      <c r="E89" s="123"/>
      <c r="F89" s="123"/>
      <c r="G89" s="123"/>
      <c r="H89" s="123"/>
      <c r="I89" s="124"/>
    </row>
    <row r="90" spans="1:9" ht="15">
      <c r="A90" s="122" t="s">
        <v>40</v>
      </c>
      <c r="B90" s="123"/>
      <c r="C90" s="123"/>
      <c r="D90" s="123"/>
      <c r="E90" s="123"/>
      <c r="F90" s="123"/>
      <c r="G90" s="123"/>
      <c r="H90" s="123"/>
      <c r="I90" s="124"/>
    </row>
    <row r="91" spans="1:9" ht="15">
      <c r="A91" s="122" t="s">
        <v>129</v>
      </c>
      <c r="B91" s="123"/>
      <c r="C91" s="123"/>
      <c r="D91" s="123"/>
      <c r="E91" s="123"/>
      <c r="F91" s="123"/>
      <c r="G91" s="123"/>
      <c r="H91" s="123"/>
      <c r="I91" s="124"/>
    </row>
    <row r="92" spans="1:9" ht="15">
      <c r="A92" s="46" t="s">
        <v>41</v>
      </c>
      <c r="B92" s="47"/>
      <c r="C92" s="47"/>
      <c r="D92" s="47"/>
      <c r="E92" s="47"/>
      <c r="F92" s="47"/>
      <c r="G92" s="47"/>
      <c r="H92" s="47"/>
      <c r="I92" s="48"/>
    </row>
    <row r="93" spans="1:9" ht="15">
      <c r="A93" s="122" t="s">
        <v>60</v>
      </c>
      <c r="B93" s="123"/>
      <c r="C93" s="123"/>
      <c r="D93" s="123"/>
      <c r="E93" s="123"/>
      <c r="F93" s="123"/>
      <c r="G93" s="123"/>
      <c r="H93" s="123"/>
      <c r="I93" s="124"/>
    </row>
    <row r="94" spans="1:9" ht="27.75" customHeight="1">
      <c r="A94" s="260" t="s">
        <v>128</v>
      </c>
      <c r="B94" s="261"/>
      <c r="C94" s="261"/>
      <c r="D94" s="261"/>
      <c r="E94" s="261"/>
      <c r="F94" s="261"/>
      <c r="G94" s="261"/>
      <c r="H94" s="261"/>
      <c r="I94" s="262"/>
    </row>
    <row r="95" spans="1:9" ht="27.75" customHeight="1">
      <c r="A95" s="263" t="s">
        <v>148</v>
      </c>
      <c r="B95" s="264"/>
      <c r="C95" s="264"/>
      <c r="D95" s="264"/>
      <c r="E95" s="264"/>
      <c r="F95" s="264"/>
      <c r="G95" s="264"/>
      <c r="H95" s="264"/>
      <c r="I95" s="265"/>
    </row>
    <row r="96" spans="1:9" ht="15">
      <c r="A96" s="125" t="s">
        <v>130</v>
      </c>
      <c r="B96" s="123"/>
      <c r="C96" s="123"/>
      <c r="D96" s="123"/>
      <c r="E96" s="123"/>
      <c r="F96" s="123"/>
      <c r="G96" s="123"/>
      <c r="H96" s="123"/>
      <c r="I96" s="124"/>
    </row>
    <row r="97" spans="1:9" ht="15.75" thickBot="1">
      <c r="A97" s="49" t="s">
        <v>102</v>
      </c>
      <c r="B97" s="50"/>
      <c r="C97" s="50"/>
      <c r="D97" s="50"/>
      <c r="E97" s="50"/>
      <c r="F97" s="50"/>
      <c r="G97" s="50"/>
      <c r="H97" s="50"/>
      <c r="I97" s="51"/>
    </row>
    <row r="98" spans="1:9" ht="21.75" customHeight="1">
      <c r="A98" s="8"/>
      <c r="B98" s="8"/>
      <c r="C98" s="8"/>
      <c r="D98" s="8"/>
      <c r="E98" s="8"/>
      <c r="F98" s="8"/>
      <c r="G98" s="8"/>
      <c r="H98" s="8"/>
      <c r="I98" s="8"/>
    </row>
    <row r="99" spans="1:9" ht="35.25" customHeight="1">
      <c r="A99" s="266" t="s">
        <v>0</v>
      </c>
      <c r="B99" s="266"/>
      <c r="C99" s="266"/>
      <c r="D99" s="266"/>
      <c r="E99" s="266"/>
      <c r="F99" s="266"/>
      <c r="G99" s="266"/>
      <c r="H99" s="266"/>
      <c r="I99" s="266"/>
    </row>
    <row r="100" spans="1:9" ht="22.5">
      <c r="A100" s="267" t="str">
        <f>A5</f>
        <v>IN COMPOSIZIONE MONOCRATICA</v>
      </c>
      <c r="B100" s="267"/>
      <c r="C100" s="267"/>
      <c r="D100" s="267"/>
      <c r="E100" s="267"/>
      <c r="F100" s="267"/>
      <c r="G100" s="267"/>
      <c r="H100" s="267"/>
      <c r="I100" s="267"/>
    </row>
    <row r="101" spans="1:9" ht="24.75" customHeight="1">
      <c r="A101" s="248" t="s">
        <v>107</v>
      </c>
      <c r="B101" s="248"/>
      <c r="C101" s="248"/>
      <c r="D101" s="248"/>
      <c r="E101" s="248"/>
      <c r="F101" s="249"/>
      <c r="G101" s="249"/>
      <c r="H101" s="249"/>
      <c r="I101" s="249"/>
    </row>
    <row r="102" spans="1:9" ht="16.5" thickBot="1">
      <c r="A102" s="166"/>
      <c r="B102" s="166"/>
      <c r="C102" s="166"/>
      <c r="D102" s="166"/>
      <c r="E102" s="166"/>
      <c r="F102" s="166"/>
      <c r="G102" s="166"/>
      <c r="H102" s="166"/>
      <c r="I102" s="166"/>
    </row>
    <row r="103" spans="1:9" ht="37.5" customHeight="1">
      <c r="A103" s="250" t="s">
        <v>108</v>
      </c>
      <c r="B103" s="251"/>
      <c r="C103" s="251"/>
      <c r="D103" s="251"/>
      <c r="E103" s="251"/>
      <c r="F103" s="251"/>
      <c r="G103" s="251"/>
      <c r="H103" s="251"/>
      <c r="I103" s="252"/>
    </row>
    <row r="104" spans="1:9" ht="24.75" customHeight="1" thickBot="1">
      <c r="A104" s="253"/>
      <c r="B104" s="254"/>
      <c r="C104" s="254"/>
      <c r="D104" s="254"/>
      <c r="E104" s="254"/>
      <c r="F104" s="254"/>
      <c r="G104" s="254"/>
      <c r="H104" s="254"/>
      <c r="I104" s="255"/>
    </row>
    <row r="105" spans="1:9" ht="15">
      <c r="A105" s="98"/>
      <c r="B105" s="98"/>
      <c r="C105" s="98"/>
      <c r="D105" s="98"/>
      <c r="E105" s="13"/>
      <c r="F105" s="13"/>
      <c r="G105" s="98"/>
      <c r="H105" s="98"/>
      <c r="I105" s="98"/>
    </row>
    <row r="106" spans="1:9" ht="30" customHeight="1">
      <c r="A106" s="23" t="s">
        <v>106</v>
      </c>
      <c r="B106" s="167"/>
      <c r="C106" s="84">
        <f>A12</f>
        <v>0</v>
      </c>
      <c r="D106" s="23" t="s">
        <v>22</v>
      </c>
      <c r="E106" s="85"/>
      <c r="F106" s="84">
        <f>A15</f>
        <v>0</v>
      </c>
      <c r="G106" s="23" t="s">
        <v>70</v>
      </c>
      <c r="H106" s="86">
        <f>B13</f>
        <v>0</v>
      </c>
      <c r="I106" s="23" t="s">
        <v>72</v>
      </c>
    </row>
    <row r="107" spans="1:9" ht="18.75">
      <c r="A107" s="93"/>
      <c r="B107" s="93"/>
      <c r="C107" s="87"/>
      <c r="D107" s="87"/>
      <c r="E107" s="87"/>
      <c r="F107" s="87"/>
      <c r="G107" s="87"/>
      <c r="H107" s="87"/>
      <c r="I107" s="87"/>
    </row>
    <row r="108" spans="1:9" ht="18.75">
      <c r="A108" s="23" t="s">
        <v>122</v>
      </c>
      <c r="B108" s="23">
        <f>E12</f>
        <v>0</v>
      </c>
      <c r="C108" s="93"/>
      <c r="D108" s="23"/>
      <c r="G108" s="23" t="s">
        <v>121</v>
      </c>
      <c r="H108" s="23">
        <f>I12</f>
        <v>0</v>
      </c>
      <c r="I108" s="22"/>
    </row>
    <row r="109" spans="1:9" ht="18.75">
      <c r="A109" s="23"/>
      <c r="B109" s="24">
        <f>E13</f>
        <v>0</v>
      </c>
      <c r="C109" s="93"/>
      <c r="D109" s="23"/>
      <c r="G109" s="23" t="s">
        <v>121</v>
      </c>
      <c r="H109" s="23">
        <f>I13</f>
        <v>0</v>
      </c>
      <c r="I109" s="22"/>
    </row>
    <row r="110" spans="1:9" ht="18.75">
      <c r="A110" s="23"/>
      <c r="B110" s="24">
        <f>E14</f>
        <v>0</v>
      </c>
      <c r="C110" s="93"/>
      <c r="D110" s="23"/>
      <c r="G110" s="23" t="s">
        <v>121</v>
      </c>
      <c r="H110" s="23">
        <f>I14</f>
        <v>0</v>
      </c>
      <c r="I110" s="22"/>
    </row>
    <row r="111" spans="1:9" ht="18.75">
      <c r="A111" s="23"/>
      <c r="B111" s="24">
        <f>E15</f>
        <v>0</v>
      </c>
      <c r="C111" s="93"/>
      <c r="D111" s="23"/>
      <c r="G111" s="23" t="s">
        <v>121</v>
      </c>
      <c r="H111" s="23">
        <f>I15</f>
        <v>0</v>
      </c>
      <c r="I111" s="22"/>
    </row>
    <row r="113" spans="1:9" ht="18.75">
      <c r="A113" s="23" t="s">
        <v>123</v>
      </c>
      <c r="C113" s="151"/>
      <c r="D113" s="23"/>
      <c r="E113" s="93"/>
      <c r="F113" s="88" t="s">
        <v>79</v>
      </c>
      <c r="G113" s="215"/>
      <c r="H113" s="23"/>
      <c r="I113" s="23"/>
    </row>
    <row r="115" spans="1:9" ht="18.75">
      <c r="A115" s="229" t="s">
        <v>73</v>
      </c>
      <c r="B115" s="229"/>
      <c r="C115" s="229"/>
      <c r="D115" s="229"/>
      <c r="E115" s="229"/>
      <c r="F115" s="229"/>
      <c r="G115" s="229"/>
      <c r="H115" s="229"/>
      <c r="I115" s="229"/>
    </row>
    <row r="116" spans="1:9" ht="18.75">
      <c r="A116" s="168"/>
      <c r="B116" s="168"/>
      <c r="C116" s="168"/>
      <c r="D116" s="168"/>
      <c r="E116" s="168"/>
      <c r="F116" s="168"/>
      <c r="G116" s="168"/>
      <c r="H116" s="168"/>
      <c r="I116" s="168"/>
    </row>
    <row r="117" spans="1:9" ht="40.5" customHeight="1">
      <c r="A117" s="111">
        <v>1</v>
      </c>
      <c r="B117" s="256" t="s">
        <v>211</v>
      </c>
      <c r="C117" s="256"/>
      <c r="D117" s="256"/>
      <c r="E117" s="256"/>
      <c r="F117" s="256"/>
      <c r="G117" s="256"/>
      <c r="H117" s="256"/>
      <c r="I117" s="256"/>
    </row>
    <row r="118" spans="1:9" ht="17.25" customHeight="1">
      <c r="A118" s="169" t="s">
        <v>76</v>
      </c>
      <c r="B118" s="192"/>
      <c r="C118" s="192"/>
      <c r="D118" s="192"/>
      <c r="E118" s="192"/>
      <c r="F118" s="192"/>
      <c r="G118" s="192"/>
      <c r="H118" s="192"/>
      <c r="I118" s="192"/>
    </row>
    <row r="119" spans="1:9" ht="54" customHeight="1">
      <c r="A119" s="111"/>
      <c r="B119" s="256" t="s">
        <v>75</v>
      </c>
      <c r="C119" s="256"/>
      <c r="D119" s="256"/>
      <c r="E119" s="256"/>
      <c r="F119" s="256"/>
      <c r="G119" s="256"/>
      <c r="H119" s="256"/>
      <c r="I119" s="256"/>
    </row>
    <row r="120" spans="1:9" ht="18.75">
      <c r="A120" s="169" t="s">
        <v>76</v>
      </c>
      <c r="B120" s="195"/>
      <c r="C120" s="195"/>
      <c r="D120" s="195"/>
      <c r="E120" s="195"/>
      <c r="F120" s="195"/>
      <c r="G120" s="195"/>
      <c r="H120" s="195"/>
      <c r="I120" s="195"/>
    </row>
    <row r="121" spans="1:9" ht="72" customHeight="1">
      <c r="A121" s="111"/>
      <c r="B121" s="244" t="s">
        <v>208</v>
      </c>
      <c r="C121" s="244"/>
      <c r="D121" s="244"/>
      <c r="E121" s="244"/>
      <c r="F121" s="244"/>
      <c r="G121" s="244"/>
      <c r="H121" s="244"/>
      <c r="I121" s="244"/>
    </row>
    <row r="122" spans="1:9" ht="18.75" customHeight="1">
      <c r="A122" s="247" t="s">
        <v>202</v>
      </c>
      <c r="B122" s="247"/>
      <c r="C122" s="247"/>
      <c r="D122" s="247"/>
      <c r="E122" s="247"/>
      <c r="F122" s="247"/>
      <c r="G122" s="247"/>
      <c r="H122" s="247"/>
      <c r="I122" s="247"/>
    </row>
    <row r="123" spans="1:9" ht="14.25" customHeight="1">
      <c r="A123" s="171"/>
      <c r="B123" s="89"/>
      <c r="C123" s="89"/>
      <c r="D123" s="89"/>
      <c r="E123" s="89"/>
      <c r="F123" s="90"/>
      <c r="G123" s="89"/>
      <c r="H123" s="171"/>
      <c r="I123" s="171"/>
    </row>
    <row r="124" spans="1:9" ht="18.75">
      <c r="A124" s="245" t="s">
        <v>42</v>
      </c>
      <c r="B124" s="245"/>
      <c r="C124" s="245"/>
      <c r="D124" s="245"/>
      <c r="E124" s="245"/>
      <c r="F124" s="245"/>
      <c r="G124" s="245"/>
      <c r="H124" s="245"/>
      <c r="I124" s="245"/>
    </row>
    <row r="125" spans="1:9" ht="14.25" customHeight="1">
      <c r="A125" s="193"/>
      <c r="B125" s="193"/>
      <c r="C125" s="193"/>
      <c r="D125" s="193"/>
      <c r="E125" s="193"/>
      <c r="F125" s="193"/>
      <c r="G125" s="193"/>
      <c r="H125" s="193"/>
      <c r="I125" s="193"/>
    </row>
    <row r="126" spans="1:9" ht="43.5" customHeight="1">
      <c r="A126" s="246" t="s">
        <v>207</v>
      </c>
      <c r="B126" s="246"/>
      <c r="C126" s="246"/>
      <c r="D126" s="246"/>
      <c r="E126" s="246"/>
      <c r="F126" s="246"/>
      <c r="G126" s="246"/>
      <c r="H126" s="246"/>
      <c r="I126" s="246"/>
    </row>
    <row r="127" spans="1:9" ht="29.25" customHeight="1">
      <c r="A127" s="24" t="s">
        <v>99</v>
      </c>
      <c r="B127" s="23"/>
      <c r="C127" s="23"/>
      <c r="D127" s="23"/>
      <c r="E127" s="23"/>
      <c r="F127" s="23"/>
      <c r="G127" s="23"/>
      <c r="H127" s="23"/>
      <c r="I127" s="23"/>
    </row>
    <row r="128" spans="1:9" ht="14.25" customHeight="1">
      <c r="A128" s="23"/>
      <c r="B128" s="23"/>
      <c r="C128" s="23"/>
      <c r="D128" s="23"/>
      <c r="E128" s="23"/>
      <c r="F128" s="23"/>
      <c r="G128" s="23"/>
      <c r="H128" s="23"/>
      <c r="I128" s="23"/>
    </row>
    <row r="129" spans="1:9" ht="18.75">
      <c r="A129" s="245" t="s">
        <v>43</v>
      </c>
      <c r="B129" s="245"/>
      <c r="C129" s="245"/>
      <c r="D129" s="245"/>
      <c r="E129" s="245"/>
      <c r="F129" s="245"/>
      <c r="G129" s="245"/>
      <c r="H129" s="245"/>
      <c r="I129" s="245"/>
    </row>
    <row r="130" spans="1:9" ht="14.25" customHeight="1">
      <c r="A130" s="200"/>
      <c r="B130" s="200"/>
      <c r="C130" s="200"/>
      <c r="D130" s="200"/>
      <c r="E130" s="200"/>
      <c r="F130" s="200"/>
      <c r="G130" s="200"/>
      <c r="H130" s="200"/>
      <c r="I130" s="200"/>
    </row>
    <row r="131" spans="1:9" ht="18.75">
      <c r="A131" s="23" t="s">
        <v>131</v>
      </c>
      <c r="B131" s="23"/>
      <c r="C131" s="23"/>
      <c r="D131" s="23"/>
      <c r="E131" s="23"/>
      <c r="F131" s="23"/>
      <c r="G131" s="23"/>
      <c r="H131" s="23"/>
      <c r="I131" s="23"/>
    </row>
    <row r="132" spans="1:9" ht="18.75">
      <c r="A132" s="241">
        <f>I84</f>
        <v>1265</v>
      </c>
      <c r="B132" s="241"/>
      <c r="C132" s="23" t="s">
        <v>44</v>
      </c>
      <c r="D132" s="126"/>
      <c r="F132" s="23"/>
      <c r="G132" s="23"/>
      <c r="H132" s="23"/>
      <c r="I132" s="23"/>
    </row>
    <row r="133" spans="1:9" ht="18.75">
      <c r="A133" s="23" t="s">
        <v>132</v>
      </c>
      <c r="B133" s="23"/>
      <c r="C133" s="241">
        <f>I86</f>
        <v>0</v>
      </c>
      <c r="D133" s="241"/>
      <c r="E133" s="23" t="s">
        <v>87</v>
      </c>
      <c r="F133" s="23"/>
      <c r="G133" s="23"/>
      <c r="H133" s="23"/>
      <c r="I133" s="23"/>
    </row>
    <row r="134" spans="1:9" ht="18.75">
      <c r="A134" s="23"/>
      <c r="B134" s="23"/>
      <c r="C134" s="91"/>
      <c r="D134" s="23"/>
      <c r="E134" s="23"/>
      <c r="F134" s="23"/>
      <c r="G134" s="23"/>
      <c r="H134" s="23"/>
      <c r="I134" s="23"/>
    </row>
    <row r="135" spans="1:9" ht="18.75">
      <c r="A135" s="23" t="s">
        <v>45</v>
      </c>
      <c r="B135" s="242"/>
      <c r="C135" s="242"/>
      <c r="D135" s="23"/>
      <c r="E135" s="23"/>
      <c r="F135" s="23"/>
      <c r="G135" s="23"/>
      <c r="H135" s="23"/>
      <c r="I135" s="23"/>
    </row>
    <row r="136" spans="1:9" ht="18.75">
      <c r="A136" s="23"/>
      <c r="B136" s="172"/>
      <c r="C136" s="172"/>
      <c r="D136" s="23"/>
      <c r="E136" s="23"/>
      <c r="F136" s="88" t="s">
        <v>133</v>
      </c>
      <c r="G136" s="24">
        <f>C113</f>
        <v>0</v>
      </c>
      <c r="H136" s="23"/>
      <c r="I136" s="23"/>
    </row>
    <row r="137" spans="1:9" ht="18.75">
      <c r="A137" s="23"/>
      <c r="B137" s="23"/>
      <c r="C137" s="23"/>
      <c r="D137" s="23"/>
      <c r="E137" s="93"/>
      <c r="F137" s="93"/>
      <c r="H137" s="23"/>
      <c r="I137" s="23"/>
    </row>
    <row r="138" spans="1:9" ht="32.25" customHeight="1">
      <c r="A138" s="25" t="s">
        <v>46</v>
      </c>
      <c r="B138" s="18"/>
      <c r="C138" s="18"/>
      <c r="D138" s="18"/>
      <c r="E138" s="18"/>
      <c r="F138" s="18"/>
      <c r="G138" s="18"/>
      <c r="H138" s="18"/>
      <c r="I138" s="18"/>
    </row>
    <row r="139" spans="1:9" ht="15.75">
      <c r="A139" s="183" t="s">
        <v>189</v>
      </c>
      <c r="B139" s="14" t="s">
        <v>188</v>
      </c>
      <c r="C139" s="22"/>
      <c r="D139" s="22"/>
      <c r="E139" s="22"/>
      <c r="F139" s="22"/>
      <c r="G139" s="22"/>
      <c r="H139" s="18"/>
      <c r="I139" s="18"/>
    </row>
    <row r="140" spans="1:9" ht="15.75">
      <c r="A140" s="183" t="s">
        <v>189</v>
      </c>
      <c r="B140" s="14" t="s">
        <v>190</v>
      </c>
      <c r="C140" s="22"/>
      <c r="D140" s="22"/>
      <c r="E140" s="22"/>
      <c r="F140" s="22"/>
      <c r="G140" s="22"/>
      <c r="H140" s="18"/>
      <c r="I140" s="18"/>
    </row>
    <row r="141" spans="1:9" ht="15.75">
      <c r="A141" s="183" t="s">
        <v>189</v>
      </c>
      <c r="B141" s="14" t="s">
        <v>191</v>
      </c>
      <c r="C141" s="22"/>
      <c r="D141" s="22"/>
      <c r="E141" s="22"/>
      <c r="F141" s="22"/>
      <c r="G141" s="22"/>
      <c r="H141" s="18"/>
      <c r="I141" s="18"/>
    </row>
    <row r="142" spans="1:9" ht="15.75">
      <c r="A142" s="183" t="s">
        <v>189</v>
      </c>
      <c r="B142" s="14" t="s">
        <v>192</v>
      </c>
      <c r="C142" s="22"/>
      <c r="D142" s="22"/>
      <c r="E142" s="22"/>
      <c r="F142" s="22"/>
      <c r="G142" s="22"/>
      <c r="H142" s="18"/>
      <c r="I142" s="18"/>
    </row>
    <row r="143" spans="1:9" ht="15.75">
      <c r="A143" s="183" t="s">
        <v>189</v>
      </c>
      <c r="B143" s="14" t="s">
        <v>193</v>
      </c>
      <c r="C143" s="22"/>
      <c r="D143" s="22"/>
      <c r="E143" s="22"/>
      <c r="F143" s="22"/>
      <c r="G143" s="22"/>
      <c r="H143" s="18"/>
      <c r="I143" s="18"/>
    </row>
    <row r="144" spans="1:9" ht="15.75">
      <c r="A144" s="183" t="s">
        <v>189</v>
      </c>
      <c r="B144" s="14" t="s">
        <v>194</v>
      </c>
      <c r="C144" s="22"/>
      <c r="D144" s="22"/>
      <c r="E144" s="22"/>
      <c r="F144" s="22"/>
      <c r="G144" s="22"/>
      <c r="H144" s="18"/>
      <c r="I144" s="18"/>
    </row>
    <row r="145" spans="1:9" ht="15.75">
      <c r="A145" s="183" t="s">
        <v>189</v>
      </c>
      <c r="B145" s="14" t="s">
        <v>195</v>
      </c>
      <c r="C145" s="22"/>
      <c r="D145" s="22"/>
      <c r="E145" s="22"/>
      <c r="F145" s="22"/>
      <c r="G145" s="22"/>
      <c r="H145" s="18"/>
      <c r="I145" s="18"/>
    </row>
    <row r="146" spans="1:9" ht="15.75">
      <c r="A146" s="183" t="s">
        <v>189</v>
      </c>
      <c r="B146" s="14" t="s">
        <v>196</v>
      </c>
      <c r="C146" s="22"/>
      <c r="D146" s="22"/>
      <c r="E146" s="22"/>
      <c r="F146" s="22"/>
      <c r="G146" s="22"/>
      <c r="H146" s="18"/>
      <c r="I146" s="18"/>
    </row>
    <row r="147" spans="1:9" ht="15.75">
      <c r="A147" s="183" t="s">
        <v>189</v>
      </c>
      <c r="B147" s="14" t="s">
        <v>197</v>
      </c>
      <c r="C147" s="22"/>
      <c r="D147" s="22"/>
      <c r="E147" s="22"/>
      <c r="F147" s="22"/>
      <c r="G147" s="22"/>
      <c r="H147" s="18"/>
      <c r="I147" s="18"/>
    </row>
    <row r="148" spans="1:9" ht="15.75">
      <c r="A148" s="183" t="s">
        <v>189</v>
      </c>
      <c r="B148" s="14" t="s">
        <v>198</v>
      </c>
      <c r="C148" s="22"/>
      <c r="D148" s="22"/>
      <c r="E148" s="22"/>
      <c r="F148" s="22"/>
      <c r="G148" s="22"/>
      <c r="H148" s="18"/>
      <c r="I148" s="18"/>
    </row>
    <row r="149" spans="1:9" ht="15.75">
      <c r="A149" s="14"/>
      <c r="B149" s="22"/>
      <c r="C149" s="22"/>
      <c r="D149" s="22"/>
      <c r="E149" s="22"/>
      <c r="F149" s="22"/>
      <c r="G149" s="22"/>
      <c r="H149" s="18"/>
      <c r="I149" s="18"/>
    </row>
    <row r="150" spans="1:9" ht="15">
      <c r="A150" s="13"/>
      <c r="B150" s="18"/>
      <c r="C150" s="18"/>
      <c r="D150" s="18"/>
      <c r="E150" s="18"/>
      <c r="F150" s="18"/>
      <c r="G150" s="18"/>
      <c r="H150" s="18"/>
      <c r="I150" s="18"/>
    </row>
    <row r="151" spans="1:9" ht="18.75">
      <c r="A151" s="92" t="s">
        <v>47</v>
      </c>
      <c r="B151" s="23"/>
      <c r="C151" s="23"/>
      <c r="D151" s="23"/>
      <c r="E151" s="23"/>
      <c r="F151" s="23"/>
      <c r="G151" s="23"/>
      <c r="H151" s="23"/>
      <c r="I151" s="23"/>
    </row>
    <row r="152" spans="1:9" ht="18.75">
      <c r="A152" s="93" t="s">
        <v>48</v>
      </c>
      <c r="B152" s="94">
        <f>C113</f>
        <v>0</v>
      </c>
      <c r="C152" s="93"/>
      <c r="D152" s="93"/>
      <c r="E152" s="93"/>
      <c r="F152" s="23"/>
      <c r="G152" s="23" t="s">
        <v>49</v>
      </c>
      <c r="H152" s="184"/>
      <c r="I152" s="23"/>
    </row>
    <row r="153" spans="1:9" ht="18.75">
      <c r="A153" s="23"/>
      <c r="B153" s="23"/>
      <c r="C153" s="23"/>
      <c r="D153" s="23"/>
      <c r="E153" s="23"/>
      <c r="F153" s="23"/>
      <c r="G153" s="23"/>
      <c r="H153" s="23"/>
      <c r="I153" s="23"/>
    </row>
    <row r="154" spans="1:9" ht="18.75">
      <c r="A154" s="23" t="s">
        <v>50</v>
      </c>
      <c r="B154" s="184"/>
      <c r="C154" s="23"/>
      <c r="D154" s="23"/>
      <c r="E154" s="23"/>
      <c r="F154" s="23"/>
      <c r="G154" s="23" t="s">
        <v>206</v>
      </c>
      <c r="H154" s="184"/>
      <c r="I154" s="23"/>
    </row>
    <row r="155" spans="1:9" ht="18.75">
      <c r="A155" s="23"/>
      <c r="B155" s="23"/>
      <c r="C155" s="23"/>
      <c r="D155" s="23"/>
      <c r="E155" s="23"/>
      <c r="F155" s="23"/>
      <c r="I155" s="23"/>
    </row>
    <row r="156" spans="1:9" ht="18.75">
      <c r="A156" s="23" t="s">
        <v>210</v>
      </c>
      <c r="B156" s="184"/>
      <c r="C156" s="152"/>
      <c r="D156" s="152"/>
      <c r="E156" s="152"/>
      <c r="F156" s="152"/>
      <c r="G156" s="23" t="s">
        <v>109</v>
      </c>
      <c r="H156" s="184"/>
      <c r="I156" s="94"/>
    </row>
    <row r="157" spans="1:9" ht="18.75">
      <c r="A157" s="93"/>
      <c r="B157" s="23"/>
      <c r="C157" s="23"/>
      <c r="D157" s="23"/>
      <c r="E157" s="23"/>
      <c r="F157" s="23"/>
      <c r="G157" s="23"/>
      <c r="H157" s="23"/>
      <c r="I157" s="23"/>
    </row>
    <row r="158" spans="1:9" ht="18.75">
      <c r="A158" s="23" t="s">
        <v>205</v>
      </c>
      <c r="B158" s="184"/>
      <c r="C158" s="23"/>
      <c r="D158" s="23"/>
      <c r="E158" s="23"/>
      <c r="F158" s="23"/>
      <c r="G158" s="23" t="s">
        <v>51</v>
      </c>
      <c r="H158" s="151"/>
      <c r="I158" s="23"/>
    </row>
    <row r="159" spans="1:9" ht="15">
      <c r="A159" s="18"/>
      <c r="B159" s="18"/>
      <c r="C159" s="18"/>
      <c r="D159" s="18"/>
      <c r="E159" s="18"/>
      <c r="F159" s="18"/>
      <c r="G159" s="18"/>
      <c r="H159" s="18"/>
      <c r="I159" s="18"/>
    </row>
    <row r="160" spans="1:9" ht="15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8.75">
      <c r="A161" s="194" t="s">
        <v>52</v>
      </c>
      <c r="B161" s="194">
        <f>A12</f>
        <v>0</v>
      </c>
      <c r="C161" s="103" t="s">
        <v>22</v>
      </c>
      <c r="D161" s="93"/>
      <c r="E161" s="93"/>
      <c r="F161" s="173"/>
      <c r="G161" s="194" t="s">
        <v>52</v>
      </c>
      <c r="H161" s="194">
        <f>A15</f>
        <v>0</v>
      </c>
      <c r="I161" s="103" t="s">
        <v>53</v>
      </c>
    </row>
    <row r="162" spans="1:9" ht="18.75">
      <c r="A162" s="93"/>
      <c r="B162" s="93"/>
      <c r="C162" s="93"/>
      <c r="D162" s="93"/>
      <c r="E162" s="93"/>
      <c r="F162" s="173"/>
      <c r="G162" s="194" t="s">
        <v>52</v>
      </c>
      <c r="H162" s="194">
        <f>H106</f>
        <v>0</v>
      </c>
      <c r="I162" s="104" t="s">
        <v>77</v>
      </c>
    </row>
    <row r="163" spans="1:9" ht="18.75">
      <c r="A163" s="93"/>
      <c r="B163" s="93"/>
      <c r="C163" s="93"/>
      <c r="D163" s="93"/>
      <c r="E163" s="93"/>
      <c r="F163" s="93"/>
      <c r="G163" s="93"/>
      <c r="H163" s="93"/>
      <c r="I163" s="93"/>
    </row>
    <row r="164" spans="1:9" ht="20.25">
      <c r="A164" s="243" t="s">
        <v>0</v>
      </c>
      <c r="B164" s="243"/>
      <c r="C164" s="243"/>
      <c r="D164" s="243"/>
      <c r="E164" s="243"/>
      <c r="F164" s="243"/>
      <c r="G164" s="243"/>
      <c r="H164" s="243"/>
      <c r="I164" s="243"/>
    </row>
    <row r="165" spans="1:9" ht="20.25">
      <c r="A165" s="243" t="str">
        <f>A5</f>
        <v>IN COMPOSIZIONE MONOCRATICA</v>
      </c>
      <c r="B165" s="243"/>
      <c r="C165" s="243"/>
      <c r="D165" s="243"/>
      <c r="E165" s="243"/>
      <c r="F165" s="243"/>
      <c r="G165" s="243"/>
      <c r="H165" s="243"/>
      <c r="I165" s="243"/>
    </row>
    <row r="166" spans="1:9" ht="20.25">
      <c r="A166" s="222"/>
      <c r="B166" s="222"/>
      <c r="C166" s="222"/>
      <c r="D166" s="222"/>
      <c r="E166" s="222"/>
      <c r="F166" s="222"/>
      <c r="G166" s="222"/>
      <c r="H166" s="222"/>
      <c r="I166" s="222"/>
    </row>
    <row r="167" spans="1:9" ht="27.75" customHeight="1">
      <c r="A167" s="243" t="s">
        <v>54</v>
      </c>
      <c r="B167" s="243"/>
      <c r="C167" s="243"/>
      <c r="D167" s="243"/>
      <c r="E167" s="243"/>
      <c r="F167" s="243"/>
      <c r="G167" s="243"/>
      <c r="H167" s="243"/>
      <c r="I167" s="243"/>
    </row>
    <row r="168" spans="1:9" ht="27.75" customHeight="1">
      <c r="A168" s="222"/>
      <c r="B168" s="222"/>
      <c r="C168" s="222"/>
      <c r="D168" s="222"/>
      <c r="E168" s="222"/>
      <c r="F168" s="222"/>
      <c r="G168" s="222"/>
      <c r="H168" s="222"/>
      <c r="I168" s="222"/>
    </row>
    <row r="169" spans="1:9" ht="15">
      <c r="A169" s="13"/>
      <c r="B169" s="13"/>
      <c r="C169" s="13"/>
      <c r="D169" s="13"/>
      <c r="E169" s="13"/>
      <c r="F169" s="13"/>
      <c r="G169" s="13"/>
      <c r="H169" s="13"/>
      <c r="I169" s="13"/>
    </row>
    <row r="170" spans="1:9" ht="18.75">
      <c r="A170" s="93" t="s">
        <v>78</v>
      </c>
      <c r="B170" s="105">
        <f>F101</f>
        <v>0</v>
      </c>
      <c r="C170" s="93"/>
      <c r="D170" s="93"/>
      <c r="E170" s="93"/>
      <c r="F170" s="93"/>
      <c r="G170" s="93"/>
      <c r="H170" s="93"/>
      <c r="I170" s="93"/>
    </row>
    <row r="171" spans="1:9" ht="18.75">
      <c r="A171" s="93" t="s">
        <v>124</v>
      </c>
      <c r="B171" s="93"/>
      <c r="C171" s="93"/>
      <c r="D171" s="93"/>
      <c r="E171" s="93"/>
      <c r="F171" s="93"/>
      <c r="H171" s="117">
        <f>C113</f>
        <v>0</v>
      </c>
      <c r="I171" s="93"/>
    </row>
    <row r="172" spans="1:9" ht="18.75">
      <c r="A172" s="93"/>
      <c r="B172" s="93"/>
      <c r="C172" s="93"/>
      <c r="D172" s="93"/>
      <c r="E172" s="93"/>
      <c r="F172" s="93"/>
      <c r="G172" s="93"/>
      <c r="H172" s="93"/>
      <c r="I172" s="93"/>
    </row>
    <row r="173" spans="1:8" ht="18.75">
      <c r="A173" s="93" t="s">
        <v>114</v>
      </c>
      <c r="B173" s="93"/>
      <c r="C173" s="106">
        <f>E12</f>
        <v>0</v>
      </c>
      <c r="D173" s="107"/>
      <c r="E173" s="107"/>
      <c r="F173" s="154"/>
      <c r="G173" s="24">
        <f>G48</f>
        <v>0</v>
      </c>
      <c r="H173" s="23" t="s">
        <v>3</v>
      </c>
    </row>
    <row r="174" spans="1:8" ht="18.75">
      <c r="A174" s="93"/>
      <c r="B174" s="93"/>
      <c r="C174" s="223"/>
      <c r="D174" s="93"/>
      <c r="E174" s="93"/>
      <c r="F174" s="3"/>
      <c r="G174" s="24"/>
      <c r="H174" s="23"/>
    </row>
    <row r="175" spans="1:9" ht="24.75" customHeight="1">
      <c r="A175" s="229" t="s">
        <v>82</v>
      </c>
      <c r="B175" s="229"/>
      <c r="C175" s="229"/>
      <c r="D175" s="229"/>
      <c r="E175" s="229"/>
      <c r="F175" s="229"/>
      <c r="G175" s="229"/>
      <c r="H175" s="229"/>
      <c r="I175" s="229"/>
    </row>
    <row r="176" spans="1:9" ht="18" customHeight="1">
      <c r="A176" s="234" t="s">
        <v>81</v>
      </c>
      <c r="B176" s="234"/>
      <c r="C176" s="196"/>
      <c r="D176" s="196"/>
      <c r="E176" s="196"/>
      <c r="F176" s="196"/>
      <c r="G176" s="196"/>
      <c r="H176" s="196"/>
      <c r="I176" s="196"/>
    </row>
    <row r="177" spans="1:9" ht="75" customHeight="1">
      <c r="A177" s="235" t="str">
        <f>IF(A117=1,B117,IF(A119=1,B119,IF(A121=1,B121)))</f>
        <v>difensore di imputato/indagato ammesso al Patrocinio a spese dello Stato con provvedimento emesso da questo Ufficio in data ____________ (ipotesi ex art. 82 D.P.R. 115/2002)</v>
      </c>
      <c r="B177" s="235"/>
      <c r="C177" s="235"/>
      <c r="D177" s="235"/>
      <c r="E177" s="235"/>
      <c r="F177" s="235"/>
      <c r="G177" s="235"/>
      <c r="H177" s="235"/>
      <c r="I177" s="235"/>
    </row>
    <row r="178" spans="1:9" ht="24.75" customHeight="1">
      <c r="A178" s="229" t="s">
        <v>80</v>
      </c>
      <c r="B178" s="229"/>
      <c r="C178" s="229"/>
      <c r="D178" s="229"/>
      <c r="E178" s="229"/>
      <c r="F178" s="229"/>
      <c r="G178" s="229"/>
      <c r="H178" s="229"/>
      <c r="I178" s="229"/>
    </row>
    <row r="179" spans="1:9" ht="66" customHeight="1">
      <c r="A179" s="232" t="s">
        <v>83</v>
      </c>
      <c r="B179" s="232"/>
      <c r="C179" s="232"/>
      <c r="D179" s="232"/>
      <c r="E179" s="232"/>
      <c r="F179" s="232"/>
      <c r="G179" s="232"/>
      <c r="H179" s="232"/>
      <c r="I179" s="232"/>
    </row>
    <row r="180" spans="1:9" ht="68.25" customHeight="1">
      <c r="A180" s="232" t="s">
        <v>209</v>
      </c>
      <c r="B180" s="232"/>
      <c r="C180" s="232"/>
      <c r="D180" s="232"/>
      <c r="E180" s="232"/>
      <c r="F180" s="232"/>
      <c r="G180" s="232"/>
      <c r="H180" s="232"/>
      <c r="I180" s="232"/>
    </row>
    <row r="181" spans="1:9" ht="36" customHeight="1">
      <c r="A181" s="232" t="s">
        <v>85</v>
      </c>
      <c r="B181" s="232"/>
      <c r="C181" s="232"/>
      <c r="D181" s="232"/>
      <c r="E181" s="232"/>
      <c r="F181" s="232"/>
      <c r="G181" s="232"/>
      <c r="H181" s="232"/>
      <c r="I181" s="232"/>
    </row>
    <row r="182" spans="1:9" ht="20.25" customHeight="1">
      <c r="A182" s="232" t="s">
        <v>84</v>
      </c>
      <c r="B182" s="232"/>
      <c r="C182" s="232"/>
      <c r="D182" s="232"/>
      <c r="E182" s="232"/>
      <c r="F182" s="232"/>
      <c r="G182" s="232"/>
      <c r="H182" s="232"/>
      <c r="I182" s="232"/>
    </row>
    <row r="183" spans="1:9" ht="22.5" customHeight="1">
      <c r="A183" s="229" t="s">
        <v>86</v>
      </c>
      <c r="B183" s="229"/>
      <c r="C183" s="229"/>
      <c r="D183" s="229"/>
      <c r="E183" s="229"/>
      <c r="F183" s="229"/>
      <c r="G183" s="229"/>
      <c r="H183" s="229"/>
      <c r="I183" s="229"/>
    </row>
    <row r="184" spans="1:9" ht="25.5" customHeight="1">
      <c r="A184" s="93" t="s">
        <v>125</v>
      </c>
      <c r="B184" s="167"/>
      <c r="D184" s="93">
        <f>C113</f>
        <v>0</v>
      </c>
      <c r="E184" s="93"/>
      <c r="F184" s="93"/>
      <c r="G184" s="239" t="s">
        <v>199</v>
      </c>
      <c r="H184" s="239"/>
      <c r="I184" s="199">
        <f>I84</f>
        <v>1265</v>
      </c>
    </row>
    <row r="185" spans="1:9" ht="18.75">
      <c r="A185" s="127" t="s">
        <v>134</v>
      </c>
      <c r="B185" s="93"/>
      <c r="C185" s="93"/>
      <c r="D185" s="93"/>
      <c r="E185" s="93"/>
      <c r="F185" s="93"/>
      <c r="G185" s="186"/>
      <c r="I185" s="93"/>
    </row>
    <row r="186" spans="1:9" ht="18.75">
      <c r="A186" s="93" t="s">
        <v>200</v>
      </c>
      <c r="B186" s="93"/>
      <c r="C186" s="317">
        <f>I86</f>
        <v>0</v>
      </c>
      <c r="D186" s="317"/>
      <c r="E186" s="127" t="s">
        <v>135</v>
      </c>
      <c r="F186" s="93"/>
      <c r="G186" s="186"/>
      <c r="I186" s="93"/>
    </row>
    <row r="187" spans="1:9" ht="18.75">
      <c r="A187" s="93"/>
      <c r="B187" s="93"/>
      <c r="C187" s="93"/>
      <c r="D187" s="93"/>
      <c r="E187" s="167"/>
      <c r="F187" s="93"/>
      <c r="G187" s="93"/>
      <c r="H187" s="93"/>
      <c r="I187" s="93"/>
    </row>
    <row r="188" spans="1:9" ht="21" customHeight="1">
      <c r="A188" s="233" t="s">
        <v>115</v>
      </c>
      <c r="B188" s="233"/>
      <c r="C188" s="233"/>
      <c r="D188" s="233"/>
      <c r="E188" s="233"/>
      <c r="F188" s="233"/>
      <c r="G188" s="233"/>
      <c r="H188" s="233"/>
      <c r="I188" s="233"/>
    </row>
    <row r="189" spans="1:9" ht="42" customHeight="1">
      <c r="A189" s="233" t="s">
        <v>88</v>
      </c>
      <c r="B189" s="233"/>
      <c r="C189" s="233"/>
      <c r="D189" s="233"/>
      <c r="E189" s="233"/>
      <c r="F189" s="233"/>
      <c r="G189" s="233"/>
      <c r="H189" s="233"/>
      <c r="I189" s="233"/>
    </row>
    <row r="190" spans="1:9" ht="39.75" customHeight="1">
      <c r="A190" s="233" t="s">
        <v>89</v>
      </c>
      <c r="B190" s="233"/>
      <c r="C190" s="233"/>
      <c r="D190" s="233"/>
      <c r="E190" s="233"/>
      <c r="F190" s="233"/>
      <c r="G190" s="233"/>
      <c r="H190" s="233"/>
      <c r="I190" s="233"/>
    </row>
    <row r="191" spans="1:9" ht="24.75" customHeight="1">
      <c r="A191" s="93" t="s">
        <v>55</v>
      </c>
      <c r="B191" s="93"/>
      <c r="C191" s="93"/>
      <c r="D191" s="93"/>
      <c r="E191" s="93"/>
      <c r="F191" s="93"/>
      <c r="G191" s="93"/>
      <c r="H191" s="93"/>
      <c r="I191" s="93"/>
    </row>
    <row r="192" spans="1:9" ht="18.75">
      <c r="A192" s="93"/>
      <c r="B192" s="93"/>
      <c r="C192" s="93"/>
      <c r="D192" s="93"/>
      <c r="E192" s="93"/>
      <c r="F192" s="167"/>
      <c r="G192" s="167"/>
      <c r="H192" s="93" t="s">
        <v>56</v>
      </c>
      <c r="I192" s="93"/>
    </row>
    <row r="193" spans="1:9" ht="17.25" customHeight="1">
      <c r="A193" s="167"/>
      <c r="B193" s="167"/>
      <c r="C193" s="167"/>
      <c r="D193" s="167"/>
      <c r="E193" s="93"/>
      <c r="F193" s="167"/>
      <c r="G193" s="93"/>
      <c r="H193" s="93"/>
      <c r="I193" s="93"/>
    </row>
    <row r="194" spans="1:9" ht="18.75">
      <c r="A194" s="93" t="s">
        <v>112</v>
      </c>
      <c r="B194" s="93"/>
      <c r="C194" s="93"/>
      <c r="D194" s="93"/>
      <c r="E194" s="93"/>
      <c r="F194" s="93"/>
      <c r="G194" s="93"/>
      <c r="H194" s="93"/>
      <c r="I194" s="93"/>
    </row>
    <row r="195" spans="1:9" ht="18.75">
      <c r="A195" s="93" t="s">
        <v>76</v>
      </c>
      <c r="B195" s="93"/>
      <c r="C195" s="93"/>
      <c r="D195" s="93"/>
      <c r="E195" s="93"/>
      <c r="F195" s="93"/>
      <c r="G195" s="93"/>
      <c r="H195" s="93"/>
      <c r="I195" s="93"/>
    </row>
    <row r="196" spans="1:9" ht="18.75">
      <c r="A196" s="93" t="s">
        <v>90</v>
      </c>
      <c r="B196" s="93"/>
      <c r="C196" s="93"/>
      <c r="D196" s="93"/>
      <c r="E196" s="93"/>
      <c r="F196" s="93"/>
      <c r="G196" s="93"/>
      <c r="H196" s="93"/>
      <c r="I196" s="93"/>
    </row>
    <row r="197" spans="1:9" ht="18.75">
      <c r="A197" s="108"/>
      <c r="B197" s="108"/>
      <c r="C197" s="108"/>
      <c r="D197" s="108"/>
      <c r="E197" s="108"/>
      <c r="F197" s="108"/>
      <c r="G197" s="167"/>
      <c r="H197" s="104" t="s">
        <v>57</v>
      </c>
      <c r="I197" s="108"/>
    </row>
    <row r="198" spans="1:9" ht="44.25" customHeight="1">
      <c r="A198" s="10"/>
      <c r="B198" s="9"/>
      <c r="C198" s="9"/>
      <c r="D198" s="9"/>
      <c r="E198" s="9"/>
      <c r="F198" s="9"/>
      <c r="G198" s="17"/>
      <c r="H198" s="17"/>
      <c r="I198" s="9"/>
    </row>
    <row r="199" spans="1:9" ht="23.25" customHeight="1">
      <c r="A199" s="236" t="s">
        <v>91</v>
      </c>
      <c r="B199" s="237"/>
      <c r="C199" s="237"/>
      <c r="D199" s="237"/>
      <c r="E199" s="237"/>
      <c r="F199" s="237"/>
      <c r="G199" s="237"/>
      <c r="H199" s="237"/>
      <c r="I199" s="238"/>
    </row>
    <row r="200" spans="1:9" ht="18.75">
      <c r="A200" s="109" t="s">
        <v>92</v>
      </c>
      <c r="B200" s="93"/>
      <c r="C200" s="93"/>
      <c r="D200" s="93"/>
      <c r="E200" s="93"/>
      <c r="F200" s="93"/>
      <c r="G200" s="93"/>
      <c r="H200" s="93"/>
      <c r="I200" s="110"/>
    </row>
    <row r="201" spans="1:9" ht="19.5" customHeight="1">
      <c r="A201" s="175" t="s">
        <v>110</v>
      </c>
      <c r="B201" s="93"/>
      <c r="C201" s="93"/>
      <c r="D201" s="93"/>
      <c r="E201" s="93"/>
      <c r="F201" s="93"/>
      <c r="G201" s="93"/>
      <c r="H201" s="93"/>
      <c r="I201" s="110"/>
    </row>
    <row r="202" spans="1:9" ht="23.25" customHeight="1">
      <c r="A202" s="175" t="s">
        <v>111</v>
      </c>
      <c r="B202" s="93"/>
      <c r="C202" s="93"/>
      <c r="D202" s="93"/>
      <c r="E202" s="93"/>
      <c r="F202" s="93"/>
      <c r="G202" s="93"/>
      <c r="H202" s="93"/>
      <c r="I202" s="110"/>
    </row>
    <row r="203" spans="1:9" ht="18.75">
      <c r="A203" s="225" t="s">
        <v>93</v>
      </c>
      <c r="B203" s="226"/>
      <c r="C203" s="226"/>
      <c r="D203" s="226"/>
      <c r="E203" s="226"/>
      <c r="F203" s="226"/>
      <c r="G203" s="226"/>
      <c r="H203" s="226"/>
      <c r="I203" s="227"/>
    </row>
    <row r="204" spans="1:9" ht="18.75">
      <c r="A204" s="228" t="s">
        <v>42</v>
      </c>
      <c r="B204" s="229"/>
      <c r="C204" s="229"/>
      <c r="D204" s="229"/>
      <c r="E204" s="229"/>
      <c r="F204" s="229"/>
      <c r="G204" s="229"/>
      <c r="H204" s="229"/>
      <c r="I204" s="230"/>
    </row>
    <row r="205" spans="1:9" ht="18.75">
      <c r="A205" s="109" t="s">
        <v>98</v>
      </c>
      <c r="B205" s="93"/>
      <c r="C205" s="93"/>
      <c r="D205" s="93"/>
      <c r="E205" s="93"/>
      <c r="F205" s="93"/>
      <c r="G205" s="93"/>
      <c r="H205" s="93"/>
      <c r="I205" s="110"/>
    </row>
    <row r="206" spans="1:9" ht="18.75">
      <c r="A206" s="109"/>
      <c r="B206" s="93"/>
      <c r="C206" s="93"/>
      <c r="D206" s="93"/>
      <c r="E206" s="93"/>
      <c r="F206" s="93"/>
      <c r="G206" s="93"/>
      <c r="H206" s="93"/>
      <c r="I206" s="110"/>
    </row>
    <row r="207" spans="1:9" ht="18.75">
      <c r="A207" s="109" t="s">
        <v>94</v>
      </c>
      <c r="B207" s="93"/>
      <c r="C207" s="93"/>
      <c r="D207" s="93"/>
      <c r="E207" s="93"/>
      <c r="F207" s="93"/>
      <c r="G207" s="93"/>
      <c r="H207" s="93"/>
      <c r="I207" s="110"/>
    </row>
    <row r="208" spans="1:9" ht="18.75">
      <c r="A208" s="176"/>
      <c r="B208" s="107"/>
      <c r="C208" s="107"/>
      <c r="D208" s="107"/>
      <c r="E208" s="107"/>
      <c r="F208" s="107"/>
      <c r="G208" s="107"/>
      <c r="H208" s="107" t="s">
        <v>95</v>
      </c>
      <c r="I208" s="177"/>
    </row>
    <row r="209" spans="1:9" ht="63" customHeight="1">
      <c r="A209" s="173"/>
      <c r="B209" s="173"/>
      <c r="C209" s="173"/>
      <c r="D209" s="173"/>
      <c r="E209" s="173"/>
      <c r="F209" s="173"/>
      <c r="G209" s="173"/>
      <c r="H209" s="173"/>
      <c r="I209" s="173"/>
    </row>
    <row r="210" spans="1:9" ht="18.75">
      <c r="A210" s="231" t="s">
        <v>96</v>
      </c>
      <c r="B210" s="231"/>
      <c r="C210" s="231"/>
      <c r="D210" s="231"/>
      <c r="E210" s="231"/>
      <c r="F210" s="231"/>
      <c r="G210" s="231"/>
      <c r="H210" s="231"/>
      <c r="I210" s="231"/>
    </row>
    <row r="211" spans="1:9" ht="18.75">
      <c r="A211" s="178"/>
      <c r="B211" s="179"/>
      <c r="C211" s="179"/>
      <c r="D211" s="179"/>
      <c r="E211" s="179"/>
      <c r="F211" s="179"/>
      <c r="G211" s="179"/>
      <c r="H211" s="179"/>
      <c r="I211" s="180"/>
    </row>
    <row r="212" spans="1:9" ht="18.75">
      <c r="A212" s="181" t="s">
        <v>97</v>
      </c>
      <c r="B212" s="93"/>
      <c r="C212" s="93"/>
      <c r="D212" s="93"/>
      <c r="E212" s="93"/>
      <c r="F212" s="93"/>
      <c r="G212" s="93"/>
      <c r="H212" s="93"/>
      <c r="I212" s="110"/>
    </row>
    <row r="213" spans="1:9" ht="18.75">
      <c r="A213" s="109"/>
      <c r="B213" s="93"/>
      <c r="C213" s="93"/>
      <c r="D213" s="93"/>
      <c r="E213" s="93"/>
      <c r="F213" s="93"/>
      <c r="G213" s="93"/>
      <c r="H213" s="93"/>
      <c r="I213" s="110"/>
    </row>
    <row r="214" spans="1:9" ht="18.75">
      <c r="A214" s="109" t="s">
        <v>94</v>
      </c>
      <c r="B214" s="93"/>
      <c r="C214" s="93"/>
      <c r="D214" s="93"/>
      <c r="E214" s="93"/>
      <c r="F214" s="93"/>
      <c r="G214" s="93"/>
      <c r="H214" s="93"/>
      <c r="I214" s="110"/>
    </row>
    <row r="215" spans="1:9" ht="18.75">
      <c r="A215" s="176"/>
      <c r="B215" s="107"/>
      <c r="C215" s="107"/>
      <c r="D215" s="107"/>
      <c r="E215" s="107"/>
      <c r="F215" s="107"/>
      <c r="G215" s="107"/>
      <c r="H215" s="107" t="s">
        <v>95</v>
      </c>
      <c r="I215" s="177"/>
    </row>
    <row r="216" spans="1:9" ht="18.75">
      <c r="A216" s="173"/>
      <c r="B216" s="173"/>
      <c r="C216" s="173"/>
      <c r="D216" s="173"/>
      <c r="E216" s="173"/>
      <c r="F216" s="173"/>
      <c r="G216" s="173"/>
      <c r="H216" s="173"/>
      <c r="I216" s="173"/>
    </row>
    <row r="217" spans="1:9" ht="15">
      <c r="A217" s="157"/>
      <c r="B217" s="157"/>
      <c r="C217" s="157"/>
      <c r="D217" s="157"/>
      <c r="E217" s="157"/>
      <c r="F217" s="157"/>
      <c r="G217" s="157"/>
      <c r="H217" s="157"/>
      <c r="I217" s="157"/>
    </row>
  </sheetData>
  <sheetProtection password="83AF" sheet="1" formatCells="0" selectLockedCells="1"/>
  <mergeCells count="69">
    <mergeCell ref="G184:H184"/>
    <mergeCell ref="C186:D186"/>
    <mergeCell ref="A210:I210"/>
    <mergeCell ref="A188:I188"/>
    <mergeCell ref="A189:I189"/>
    <mergeCell ref="A190:I190"/>
    <mergeCell ref="A199:I199"/>
    <mergeCell ref="A203:I203"/>
    <mergeCell ref="A204:I204"/>
    <mergeCell ref="A178:I178"/>
    <mergeCell ref="A179:I179"/>
    <mergeCell ref="A180:I180"/>
    <mergeCell ref="A181:I181"/>
    <mergeCell ref="A182:I182"/>
    <mergeCell ref="A183:I183"/>
    <mergeCell ref="A164:I164"/>
    <mergeCell ref="A165:I165"/>
    <mergeCell ref="A167:I167"/>
    <mergeCell ref="A175:I175"/>
    <mergeCell ref="A176:B176"/>
    <mergeCell ref="A177:I177"/>
    <mergeCell ref="A124:I124"/>
    <mergeCell ref="A126:I126"/>
    <mergeCell ref="A129:I129"/>
    <mergeCell ref="A132:B132"/>
    <mergeCell ref="C133:D133"/>
    <mergeCell ref="B135:C135"/>
    <mergeCell ref="A103:I104"/>
    <mergeCell ref="A115:I115"/>
    <mergeCell ref="B117:I117"/>
    <mergeCell ref="B119:I119"/>
    <mergeCell ref="B121:I121"/>
    <mergeCell ref="A122:I122"/>
    <mergeCell ref="A94:I94"/>
    <mergeCell ref="A95:I95"/>
    <mergeCell ref="A99:I99"/>
    <mergeCell ref="A100:I100"/>
    <mergeCell ref="A101:E101"/>
    <mergeCell ref="F101:I101"/>
    <mergeCell ref="A45:I45"/>
    <mergeCell ref="A49:I49"/>
    <mergeCell ref="A52:F52"/>
    <mergeCell ref="A53:F53"/>
    <mergeCell ref="A87:I87"/>
    <mergeCell ref="A36:I36"/>
    <mergeCell ref="B38:E38"/>
    <mergeCell ref="A40:I40"/>
    <mergeCell ref="A42:I42"/>
    <mergeCell ref="A43:I43"/>
    <mergeCell ref="A44:I44"/>
    <mergeCell ref="C24:E24"/>
    <mergeCell ref="B29:E29"/>
    <mergeCell ref="H29:I29"/>
    <mergeCell ref="B34:E34"/>
    <mergeCell ref="H34:I34"/>
    <mergeCell ref="B35:E35"/>
    <mergeCell ref="A9:I9"/>
    <mergeCell ref="A10:B10"/>
    <mergeCell ref="B12:C12"/>
    <mergeCell ref="B13:C13"/>
    <mergeCell ref="B19:E19"/>
    <mergeCell ref="C23:E23"/>
    <mergeCell ref="H23:I23"/>
    <mergeCell ref="A1:I1"/>
    <mergeCell ref="A2:I2"/>
    <mergeCell ref="A4:I4"/>
    <mergeCell ref="A5:I5"/>
    <mergeCell ref="A7:I7"/>
    <mergeCell ref="A8:I8"/>
  </mergeCells>
  <conditionalFormatting sqref="B152">
    <cfRule type="cellIs" priority="3" dxfId="12" operator="equal">
      <formula>"C131"</formula>
    </cfRule>
  </conditionalFormatting>
  <conditionalFormatting sqref="A15 A13">
    <cfRule type="iconSet" priority="2" dxfId="11">
      <iconSet iconSet="3ArrowsGray">
        <cfvo type="percent" val="0"/>
        <cfvo type="percent" val="33"/>
        <cfvo type="percent" val="67"/>
      </iconSet>
    </cfRule>
  </conditionalFormatting>
  <conditionalFormatting sqref="A12">
    <cfRule type="iconSet" priority="1" dxfId="11">
      <iconSet iconSet="3ArrowsGray">
        <cfvo type="percent" val="0"/>
        <cfvo type="percent" val="33"/>
        <cfvo type="percent" val="67"/>
      </iconSet>
    </cfRule>
  </conditionalFormatting>
  <dataValidations count="3">
    <dataValidation type="whole" allowBlank="1" showInputMessage="1" showErrorMessage="1" sqref="A41 G30 G35 A35 F39 F41">
      <formula1>1</formula1>
      <formula2>99</formula2>
    </dataValidation>
    <dataValidation type="whole" allowBlank="1" showInputMessage="1" showErrorMessage="1" sqref="A30">
      <formula1>1</formula1>
      <formula2>999</formula2>
    </dataValidation>
    <dataValidation type="whole" allowBlank="1" showInputMessage="1" showErrorMessage="1" sqref="G25">
      <formula1>0</formula1>
      <formula2>99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4" r:id="rId4"/>
  <rowBreaks count="3" manualBreakCount="3">
    <brk id="45" max="8" man="1"/>
    <brk id="97" max="8" man="1"/>
    <brk id="159" max="8" man="1"/>
  </rowBreaks>
  <drawing r:id="rId3"/>
  <legacyDrawing r:id="rId2"/>
  <oleObjects>
    <oleObject progId="Word.Picture.8" shapeId="1511223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2.57421875" style="155" customWidth="1"/>
    <col min="2" max="2" width="11.00390625" style="155" bestFit="1" customWidth="1"/>
    <col min="3" max="5" width="9.7109375" style="155" customWidth="1"/>
    <col min="6" max="6" width="12.7109375" style="155" customWidth="1"/>
    <col min="7" max="7" width="14.140625" style="155" customWidth="1"/>
    <col min="8" max="8" width="13.421875" style="155" customWidth="1"/>
    <col min="9" max="9" width="23.57421875" style="155" customWidth="1"/>
    <col min="10" max="16384" width="9.140625" style="155" customWidth="1"/>
  </cols>
  <sheetData>
    <row r="1" spans="1:9" ht="69.75" customHeight="1" thickBot="1">
      <c r="A1" s="303" t="s">
        <v>67</v>
      </c>
      <c r="B1" s="304"/>
      <c r="C1" s="304"/>
      <c r="D1" s="304"/>
      <c r="E1" s="304"/>
      <c r="F1" s="304"/>
      <c r="G1" s="304"/>
      <c r="H1" s="304"/>
      <c r="I1" s="305"/>
    </row>
    <row r="2" spans="1:9" ht="42" customHeight="1" thickBot="1">
      <c r="A2" s="306" t="s">
        <v>104</v>
      </c>
      <c r="B2" s="307"/>
      <c r="C2" s="307"/>
      <c r="D2" s="307"/>
      <c r="E2" s="307"/>
      <c r="F2" s="307"/>
      <c r="G2" s="307"/>
      <c r="H2" s="307"/>
      <c r="I2" s="308"/>
    </row>
    <row r="3" spans="1:9" ht="14.25" customHeight="1">
      <c r="A3" s="52"/>
      <c r="B3" s="26"/>
      <c r="C3" s="26"/>
      <c r="D3" s="26"/>
      <c r="E3" s="26"/>
      <c r="F3" s="26"/>
      <c r="G3" s="26"/>
      <c r="H3" s="26"/>
      <c r="I3" s="26"/>
    </row>
    <row r="4" spans="1:9" ht="21" customHeight="1">
      <c r="A4" s="309" t="s">
        <v>0</v>
      </c>
      <c r="B4" s="309"/>
      <c r="C4" s="309"/>
      <c r="D4" s="309"/>
      <c r="E4" s="309"/>
      <c r="F4" s="309"/>
      <c r="G4" s="309"/>
      <c r="H4" s="309"/>
      <c r="I4" s="309"/>
    </row>
    <row r="5" spans="1:9" ht="23.25" customHeight="1">
      <c r="A5" s="309" t="str">
        <f>IF(A21=2,"IN COMPOSIZIONE COLLEGIALE",IF(A21=1,"IN COMPOSIZIONE MONOCRATICA"))</f>
        <v>IN COMPOSIZIONE MONOCRATICA</v>
      </c>
      <c r="B5" s="309"/>
      <c r="C5" s="309"/>
      <c r="D5" s="309"/>
      <c r="E5" s="309"/>
      <c r="F5" s="309"/>
      <c r="G5" s="309"/>
      <c r="H5" s="309"/>
      <c r="I5" s="309"/>
    </row>
    <row r="6" spans="1:9" ht="17.25" customHeight="1">
      <c r="A6" s="27"/>
      <c r="B6" s="27"/>
      <c r="C6" s="27"/>
      <c r="D6" s="27"/>
      <c r="E6" s="27"/>
      <c r="F6" s="27"/>
      <c r="G6" s="27"/>
      <c r="H6" s="27"/>
      <c r="I6" s="27"/>
    </row>
    <row r="7" spans="1:9" ht="20.25" customHeight="1">
      <c r="A7" s="309" t="s">
        <v>69</v>
      </c>
      <c r="B7" s="309"/>
      <c r="C7" s="309"/>
      <c r="D7" s="309"/>
      <c r="E7" s="309"/>
      <c r="F7" s="309"/>
      <c r="G7" s="309"/>
      <c r="H7" s="309"/>
      <c r="I7" s="309"/>
    </row>
    <row r="8" spans="1:9" ht="22.5" customHeight="1">
      <c r="A8" s="309" t="s">
        <v>161</v>
      </c>
      <c r="B8" s="309"/>
      <c r="C8" s="309"/>
      <c r="D8" s="309"/>
      <c r="E8" s="309"/>
      <c r="F8" s="309"/>
      <c r="G8" s="309"/>
      <c r="H8" s="309"/>
      <c r="I8" s="309"/>
    </row>
    <row r="9" spans="1:9" ht="16.5" thickBot="1">
      <c r="A9" s="315"/>
      <c r="B9" s="315"/>
      <c r="C9" s="315"/>
      <c r="D9" s="315"/>
      <c r="E9" s="315"/>
      <c r="F9" s="315"/>
      <c r="G9" s="315"/>
      <c r="H9" s="315"/>
      <c r="I9" s="315"/>
    </row>
    <row r="10" spans="1:9" s="157" customFormat="1" ht="15.75">
      <c r="A10" s="297" t="s">
        <v>1</v>
      </c>
      <c r="B10" s="298"/>
      <c r="C10" s="99"/>
      <c r="D10" s="156"/>
      <c r="E10" s="29" t="s">
        <v>2</v>
      </c>
      <c r="F10" s="37"/>
      <c r="G10" s="37"/>
      <c r="H10" s="37"/>
      <c r="I10" s="99"/>
    </row>
    <row r="11" spans="1:9" s="157" customFormat="1" ht="15.75">
      <c r="A11" s="34" t="s">
        <v>22</v>
      </c>
      <c r="B11" s="14"/>
      <c r="C11" s="100"/>
      <c r="D11" s="156"/>
      <c r="E11" s="30" t="s">
        <v>68</v>
      </c>
      <c r="F11" s="11"/>
      <c r="G11" s="11"/>
      <c r="H11" s="11"/>
      <c r="I11" s="100"/>
    </row>
    <row r="12" spans="1:9" s="157" customFormat="1" ht="15.75">
      <c r="A12" s="35"/>
      <c r="B12" s="299" t="s">
        <v>71</v>
      </c>
      <c r="C12" s="300"/>
      <c r="D12" s="156"/>
      <c r="E12" s="31"/>
      <c r="F12" s="209"/>
      <c r="G12" s="209"/>
      <c r="H12" s="210" t="s">
        <v>121</v>
      </c>
      <c r="I12" s="114"/>
    </row>
    <row r="13" spans="1:9" s="157" customFormat="1" ht="15.75">
      <c r="A13" s="204"/>
      <c r="B13" s="301"/>
      <c r="C13" s="302"/>
      <c r="D13" s="156"/>
      <c r="E13" s="32"/>
      <c r="F13" s="211"/>
      <c r="G13" s="211"/>
      <c r="H13" s="210" t="s">
        <v>121</v>
      </c>
      <c r="I13" s="115"/>
    </row>
    <row r="14" spans="1:9" s="157" customFormat="1" ht="15.75">
      <c r="A14" s="34" t="s">
        <v>214</v>
      </c>
      <c r="B14" s="12"/>
      <c r="C14" s="100"/>
      <c r="D14" s="156"/>
      <c r="E14" s="32"/>
      <c r="F14" s="211"/>
      <c r="G14" s="211"/>
      <c r="H14" s="210" t="s">
        <v>121</v>
      </c>
      <c r="I14" s="115"/>
    </row>
    <row r="15" spans="1:9" s="157" customFormat="1" ht="16.5" thickBot="1">
      <c r="A15" s="36"/>
      <c r="B15" s="205"/>
      <c r="C15" s="42"/>
      <c r="D15" s="100"/>
      <c r="E15" s="33"/>
      <c r="F15" s="212"/>
      <c r="G15" s="212"/>
      <c r="H15" s="210" t="s">
        <v>121</v>
      </c>
      <c r="I15" s="116"/>
    </row>
    <row r="16" spans="1:9" ht="15">
      <c r="A16" s="28" t="s">
        <v>137</v>
      </c>
      <c r="B16" s="4"/>
      <c r="C16" s="158"/>
      <c r="D16" s="159"/>
      <c r="E16" s="160"/>
      <c r="F16" s="160"/>
      <c r="G16" s="160"/>
      <c r="H16" s="160"/>
      <c r="I16" s="160"/>
    </row>
    <row r="17" spans="1:9" s="3" customFormat="1" ht="15">
      <c r="A17" s="28" t="s">
        <v>120</v>
      </c>
      <c r="B17" s="4"/>
      <c r="C17" s="158"/>
      <c r="D17" s="159"/>
      <c r="E17" s="159"/>
      <c r="F17" s="159"/>
      <c r="G17" s="159"/>
      <c r="H17" s="159"/>
      <c r="I17" s="159"/>
    </row>
    <row r="18" spans="1:9" ht="15.75" thickBot="1">
      <c r="A18" s="5"/>
      <c r="B18" s="5"/>
      <c r="C18" s="5"/>
      <c r="D18" s="5"/>
      <c r="E18" s="5"/>
      <c r="F18" s="5"/>
      <c r="G18" s="5"/>
      <c r="H18" s="5"/>
      <c r="I18" s="5"/>
    </row>
    <row r="19" spans="1:9" ht="15.75">
      <c r="A19" s="29" t="s">
        <v>4</v>
      </c>
      <c r="B19" s="39" t="s">
        <v>8</v>
      </c>
      <c r="C19" s="293" t="s">
        <v>100</v>
      </c>
      <c r="D19" s="293"/>
      <c r="E19" s="294"/>
      <c r="F19" s="156"/>
      <c r="G19" s="29" t="s">
        <v>7</v>
      </c>
      <c r="H19" s="293" t="s">
        <v>162</v>
      </c>
      <c r="I19" s="294"/>
    </row>
    <row r="20" spans="1:9" ht="15.75">
      <c r="A20" s="56"/>
      <c r="B20" s="14"/>
      <c r="C20" s="295" t="s">
        <v>101</v>
      </c>
      <c r="D20" s="295"/>
      <c r="E20" s="296"/>
      <c r="F20" s="156"/>
      <c r="G20" s="56"/>
      <c r="H20" s="295" t="s">
        <v>163</v>
      </c>
      <c r="I20" s="296"/>
    </row>
    <row r="21" spans="1:9" ht="16.5" thickBot="1">
      <c r="A21" s="40">
        <v>1</v>
      </c>
      <c r="B21" s="41"/>
      <c r="C21" s="41"/>
      <c r="D21" s="41"/>
      <c r="E21" s="42"/>
      <c r="F21" s="156"/>
      <c r="G21" s="40">
        <v>1</v>
      </c>
      <c r="H21" s="41"/>
      <c r="I21" s="43"/>
    </row>
    <row r="22" spans="1:9" ht="15">
      <c r="A22" s="28" t="s">
        <v>164</v>
      </c>
      <c r="B22" s="5"/>
      <c r="C22" s="5"/>
      <c r="D22" s="5"/>
      <c r="E22" s="5"/>
      <c r="F22" s="5"/>
      <c r="G22" s="5"/>
      <c r="H22" s="5"/>
      <c r="I22" s="5"/>
    </row>
    <row r="23" spans="1:9" ht="27" customHeight="1">
      <c r="A23" s="289" t="s">
        <v>165</v>
      </c>
      <c r="B23" s="289"/>
      <c r="C23" s="289"/>
      <c r="D23" s="289"/>
      <c r="E23" s="289"/>
      <c r="F23" s="289"/>
      <c r="G23" s="289"/>
      <c r="H23" s="289"/>
      <c r="I23" s="289"/>
    </row>
    <row r="24" spans="1:9" ht="15" customHeight="1" thickBot="1">
      <c r="A24" s="113"/>
      <c r="B24" s="113"/>
      <c r="C24" s="113"/>
      <c r="D24" s="113"/>
      <c r="E24" s="113"/>
      <c r="F24" s="113"/>
      <c r="G24" s="113"/>
      <c r="H24" s="113"/>
      <c r="I24" s="113"/>
    </row>
    <row r="25" spans="1:10" ht="15.75">
      <c r="A25" s="132" t="s">
        <v>21</v>
      </c>
      <c r="B25" s="39"/>
      <c r="C25" s="133">
        <f>A12</f>
        <v>0</v>
      </c>
      <c r="D25" s="134" t="s">
        <v>22</v>
      </c>
      <c r="E25" s="153"/>
      <c r="F25" s="133">
        <f>A15</f>
        <v>0</v>
      </c>
      <c r="G25" s="134" t="str">
        <f>A14</f>
        <v>R.G. Es. Trib</v>
      </c>
      <c r="H25" s="135">
        <f>B13</f>
        <v>0</v>
      </c>
      <c r="I25" s="131" t="s">
        <v>72</v>
      </c>
      <c r="J25" s="216"/>
    </row>
    <row r="26" spans="1:9" ht="10.5" customHeight="1">
      <c r="A26" s="69"/>
      <c r="B26" s="14"/>
      <c r="C26" s="14"/>
      <c r="D26" s="3"/>
      <c r="E26" s="3"/>
      <c r="F26" s="14"/>
      <c r="G26" s="14"/>
      <c r="H26" s="14"/>
      <c r="I26" s="65"/>
    </row>
    <row r="27" spans="1:9" ht="15.75">
      <c r="A27" s="69" t="s">
        <v>23</v>
      </c>
      <c r="B27" s="14"/>
      <c r="C27" s="15">
        <f>E12</f>
        <v>0</v>
      </c>
      <c r="D27" s="15"/>
      <c r="E27" s="15"/>
      <c r="F27" s="15"/>
      <c r="G27" s="150"/>
      <c r="H27" s="18" t="s">
        <v>3</v>
      </c>
      <c r="I27" s="65"/>
    </row>
    <row r="28" spans="1:9" ht="15">
      <c r="A28" s="282" t="s">
        <v>150</v>
      </c>
      <c r="B28" s="283"/>
      <c r="C28" s="283"/>
      <c r="D28" s="283"/>
      <c r="E28" s="283"/>
      <c r="F28" s="283"/>
      <c r="G28" s="283"/>
      <c r="H28" s="283"/>
      <c r="I28" s="284"/>
    </row>
    <row r="29" spans="1:9" ht="18.75" customHeight="1">
      <c r="A29" s="57" t="s">
        <v>24</v>
      </c>
      <c r="B29" s="58"/>
      <c r="C29" s="58"/>
      <c r="D29" s="58"/>
      <c r="E29" s="58"/>
      <c r="F29" s="164"/>
      <c r="G29" s="59" t="s">
        <v>166</v>
      </c>
      <c r="H29" s="60"/>
      <c r="I29" s="61"/>
    </row>
    <row r="30" spans="1:9" ht="15.75">
      <c r="A30" s="62" t="s">
        <v>167</v>
      </c>
      <c r="B30" s="63"/>
      <c r="C30" s="63"/>
      <c r="D30" s="63"/>
      <c r="E30" s="63"/>
      <c r="F30" s="3"/>
      <c r="G30" s="139">
        <f>IF(G21=2,430,IF(G21=1,196))</f>
        <v>196</v>
      </c>
      <c r="H30" s="14"/>
      <c r="I30" s="65"/>
    </row>
    <row r="31" spans="1:9" ht="18" customHeight="1">
      <c r="A31" s="278" t="s">
        <v>27</v>
      </c>
      <c r="B31" s="279"/>
      <c r="C31" s="279"/>
      <c r="D31" s="279"/>
      <c r="E31" s="279"/>
      <c r="F31" s="279"/>
      <c r="G31" s="140">
        <f>IF(G21=2,200,IF(G21=1,0))</f>
        <v>0</v>
      </c>
      <c r="H31" s="64"/>
      <c r="I31" s="66"/>
    </row>
    <row r="32" spans="1:9" ht="15.75">
      <c r="A32" s="57" t="s">
        <v>28</v>
      </c>
      <c r="B32" s="16"/>
      <c r="C32" s="16"/>
      <c r="D32" s="16"/>
      <c r="E32" s="16"/>
      <c r="F32" s="164"/>
      <c r="G32" s="67">
        <f>SUM(G30:G31)</f>
        <v>196</v>
      </c>
      <c r="H32" s="67"/>
      <c r="I32" s="68">
        <f>+G32</f>
        <v>196</v>
      </c>
    </row>
    <row r="33" spans="1:9" ht="15.75">
      <c r="A33" s="56"/>
      <c r="B33" s="14"/>
      <c r="C33" s="14"/>
      <c r="D33" s="14"/>
      <c r="E33" s="14"/>
      <c r="F33" s="3"/>
      <c r="G33" s="14"/>
      <c r="H33" s="14"/>
      <c r="I33" s="65"/>
    </row>
    <row r="34" spans="1:9" ht="15.75">
      <c r="A34" s="112" t="s">
        <v>29</v>
      </c>
      <c r="B34" s="15"/>
      <c r="C34" s="15"/>
      <c r="D34" s="15"/>
      <c r="E34" s="15"/>
      <c r="F34" s="154"/>
      <c r="G34" s="59" t="s">
        <v>30</v>
      </c>
      <c r="H34" s="15"/>
      <c r="I34" s="61" t="s">
        <v>113</v>
      </c>
    </row>
    <row r="35" spans="1:9" ht="15.75">
      <c r="A35" s="56" t="s">
        <v>63</v>
      </c>
      <c r="B35" s="14"/>
      <c r="C35" s="14"/>
      <c r="D35" s="14"/>
      <c r="E35" s="14"/>
      <c r="F35" s="3"/>
      <c r="G35" s="197">
        <f>IF(A21=2,20,IF(A21=1,0))</f>
        <v>0</v>
      </c>
      <c r="H35" s="14"/>
      <c r="I35" s="70">
        <f>+G35*I32/100</f>
        <v>0</v>
      </c>
    </row>
    <row r="36" spans="1:9" ht="16.5" thickBot="1">
      <c r="A36" s="73"/>
      <c r="B36" s="41"/>
      <c r="C36" s="41"/>
      <c r="D36" s="41"/>
      <c r="E36" s="41"/>
      <c r="F36" s="165"/>
      <c r="G36" s="191"/>
      <c r="H36" s="41"/>
      <c r="I36" s="43"/>
    </row>
    <row r="37" spans="1:9" ht="16.5" thickBot="1">
      <c r="A37" s="69" t="s">
        <v>31</v>
      </c>
      <c r="B37" s="14"/>
      <c r="C37" s="14"/>
      <c r="D37" s="14"/>
      <c r="E37" s="14"/>
      <c r="F37" s="3"/>
      <c r="G37" s="75">
        <f>I32+I35</f>
        <v>196</v>
      </c>
      <c r="H37" s="13" t="s">
        <v>32</v>
      </c>
      <c r="I37" s="138">
        <f>G37-(G37/3)</f>
        <v>130.66666666666669</v>
      </c>
    </row>
    <row r="38" spans="1:9" ht="16.5" thickBot="1">
      <c r="A38" s="21"/>
      <c r="B38" s="14"/>
      <c r="C38" s="14"/>
      <c r="D38" s="14"/>
      <c r="E38" s="14"/>
      <c r="F38" s="14"/>
      <c r="G38" s="75"/>
      <c r="H38" s="14"/>
      <c r="I38" s="78"/>
    </row>
    <row r="39" spans="1:9" ht="16.5" thickBot="1">
      <c r="A39" s="69" t="s">
        <v>127</v>
      </c>
      <c r="B39" s="3"/>
      <c r="C39" s="14"/>
      <c r="D39" s="14"/>
      <c r="E39" s="14"/>
      <c r="F39" s="136">
        <v>0</v>
      </c>
      <c r="G39" s="14" t="s">
        <v>6</v>
      </c>
      <c r="H39" s="14"/>
      <c r="I39" s="79">
        <f>LOOKUP(F39,{0,1},{0,290})</f>
        <v>0</v>
      </c>
    </row>
    <row r="40" spans="1:9" ht="15.75" thickBot="1">
      <c r="A40" s="20" t="s">
        <v>147</v>
      </c>
      <c r="B40" s="3"/>
      <c r="C40" s="19"/>
      <c r="D40" s="19"/>
      <c r="E40" s="19"/>
      <c r="F40" s="19"/>
      <c r="G40" s="19"/>
      <c r="H40" s="19"/>
      <c r="I40" s="45"/>
    </row>
    <row r="41" spans="1:9" ht="16.5" thickBot="1">
      <c r="A41" s="69" t="s">
        <v>34</v>
      </c>
      <c r="B41" s="3"/>
      <c r="C41" s="76"/>
      <c r="D41" s="76"/>
      <c r="E41" s="76"/>
      <c r="F41" s="76"/>
      <c r="G41" s="76"/>
      <c r="H41" s="76"/>
      <c r="I41" s="81">
        <f>SUM(I37:I39)</f>
        <v>130.66666666666669</v>
      </c>
    </row>
    <row r="42" spans="1:9" ht="9" customHeight="1" thickBot="1">
      <c r="A42" s="69"/>
      <c r="B42" s="3"/>
      <c r="C42" s="76"/>
      <c r="D42" s="76"/>
      <c r="E42" s="76"/>
      <c r="F42" s="76"/>
      <c r="G42" s="76"/>
      <c r="H42" s="76"/>
      <c r="I42" s="82"/>
    </row>
    <row r="43" spans="1:9" ht="16.5" thickBot="1">
      <c r="A43" s="69" t="s">
        <v>35</v>
      </c>
      <c r="B43" s="3"/>
      <c r="C43" s="76"/>
      <c r="D43" s="76"/>
      <c r="E43" s="76"/>
      <c r="F43" s="76"/>
      <c r="G43" s="76"/>
      <c r="H43" s="76"/>
      <c r="I43" s="81">
        <f>I41*15/100</f>
        <v>19.6</v>
      </c>
    </row>
    <row r="44" spans="1:9" ht="9" customHeight="1" thickBot="1">
      <c r="A44" s="69"/>
      <c r="B44" s="3"/>
      <c r="C44" s="76"/>
      <c r="D44" s="76"/>
      <c r="E44" s="76"/>
      <c r="F44" s="76"/>
      <c r="G44" s="76"/>
      <c r="H44" s="76"/>
      <c r="I44" s="82"/>
    </row>
    <row r="45" spans="1:9" ht="16.5" thickBot="1">
      <c r="A45" s="69" t="s">
        <v>36</v>
      </c>
      <c r="B45" s="3"/>
      <c r="C45" s="76"/>
      <c r="D45" s="76"/>
      <c r="E45" s="76"/>
      <c r="F45" s="76"/>
      <c r="G45" s="76"/>
      <c r="H45" s="76"/>
      <c r="I45" s="81">
        <f>I41+I43</f>
        <v>150.26666666666668</v>
      </c>
    </row>
    <row r="46" spans="1:9" ht="16.5" thickBot="1">
      <c r="A46" s="83" t="s">
        <v>37</v>
      </c>
      <c r="B46" s="165"/>
      <c r="C46" s="41"/>
      <c r="D46" s="41"/>
      <c r="E46" s="41"/>
      <c r="F46" s="41"/>
      <c r="G46" s="41"/>
      <c r="H46" s="41"/>
      <c r="I46" s="43"/>
    </row>
    <row r="47" spans="1:9" ht="16.5" thickBot="1">
      <c r="A47" s="83" t="s">
        <v>186</v>
      </c>
      <c r="B47" s="3"/>
      <c r="C47" s="14"/>
      <c r="D47" s="14"/>
      <c r="E47" s="14"/>
      <c r="F47" s="14"/>
      <c r="G47" s="14"/>
      <c r="H47" s="14"/>
      <c r="I47" s="214"/>
    </row>
    <row r="48" spans="1:9" ht="15">
      <c r="A48" s="311" t="s">
        <v>38</v>
      </c>
      <c r="B48" s="312"/>
      <c r="C48" s="312"/>
      <c r="D48" s="312"/>
      <c r="E48" s="312"/>
      <c r="F48" s="312"/>
      <c r="G48" s="312"/>
      <c r="H48" s="312"/>
      <c r="I48" s="313"/>
    </row>
    <row r="49" spans="1:9" ht="15">
      <c r="A49" s="119" t="s">
        <v>39</v>
      </c>
      <c r="B49" s="120"/>
      <c r="C49" s="120"/>
      <c r="D49" s="120"/>
      <c r="E49" s="120"/>
      <c r="F49" s="120"/>
      <c r="G49" s="120"/>
      <c r="H49" s="120"/>
      <c r="I49" s="121"/>
    </row>
    <row r="50" spans="1:9" ht="15">
      <c r="A50" s="125" t="s">
        <v>130</v>
      </c>
      <c r="B50" s="123"/>
      <c r="C50" s="123"/>
      <c r="D50" s="123"/>
      <c r="E50" s="123"/>
      <c r="F50" s="123"/>
      <c r="G50" s="123"/>
      <c r="H50" s="123"/>
      <c r="I50" s="124"/>
    </row>
    <row r="51" spans="1:9" ht="15.75" thickBot="1">
      <c r="A51" s="49" t="s">
        <v>102</v>
      </c>
      <c r="B51" s="50"/>
      <c r="C51" s="50"/>
      <c r="D51" s="50"/>
      <c r="E51" s="50"/>
      <c r="F51" s="50"/>
      <c r="G51" s="50"/>
      <c r="H51" s="50"/>
      <c r="I51" s="51"/>
    </row>
    <row r="52" spans="1:9" ht="21.75" customHeight="1">
      <c r="A52" s="8"/>
      <c r="B52" s="8"/>
      <c r="C52" s="8"/>
      <c r="D52" s="8"/>
      <c r="E52" s="8"/>
      <c r="F52" s="8"/>
      <c r="G52" s="8"/>
      <c r="H52" s="8"/>
      <c r="I52" s="8"/>
    </row>
    <row r="53" spans="1:9" ht="35.25" customHeight="1">
      <c r="A53" s="266" t="s">
        <v>0</v>
      </c>
      <c r="B53" s="266"/>
      <c r="C53" s="266"/>
      <c r="D53" s="266"/>
      <c r="E53" s="266"/>
      <c r="F53" s="266"/>
      <c r="G53" s="266"/>
      <c r="H53" s="266"/>
      <c r="I53" s="266"/>
    </row>
    <row r="54" spans="1:9" ht="22.5">
      <c r="A54" s="318" t="str">
        <f>A5</f>
        <v>IN COMPOSIZIONE MONOCRATICA</v>
      </c>
      <c r="B54" s="318"/>
      <c r="C54" s="318"/>
      <c r="D54" s="318"/>
      <c r="E54" s="318"/>
      <c r="F54" s="318"/>
      <c r="G54" s="318"/>
      <c r="H54" s="318"/>
      <c r="I54" s="318"/>
    </row>
    <row r="55" spans="1:9" ht="24.75" customHeight="1">
      <c r="A55" s="248" t="s">
        <v>107</v>
      </c>
      <c r="B55" s="248"/>
      <c r="C55" s="248"/>
      <c r="D55" s="248"/>
      <c r="E55" s="248"/>
      <c r="F55" s="249"/>
      <c r="G55" s="249"/>
      <c r="H55" s="249"/>
      <c r="I55" s="249"/>
    </row>
    <row r="56" spans="1:9" ht="16.5" thickBot="1">
      <c r="A56" s="166"/>
      <c r="B56" s="166"/>
      <c r="C56" s="166"/>
      <c r="D56" s="166"/>
      <c r="E56" s="166"/>
      <c r="F56" s="166"/>
      <c r="G56" s="166"/>
      <c r="H56" s="166"/>
      <c r="I56" s="166"/>
    </row>
    <row r="57" spans="1:9" ht="37.5" customHeight="1">
      <c r="A57" s="250" t="s">
        <v>108</v>
      </c>
      <c r="B57" s="251"/>
      <c r="C57" s="251"/>
      <c r="D57" s="251"/>
      <c r="E57" s="251"/>
      <c r="F57" s="251"/>
      <c r="G57" s="251"/>
      <c r="H57" s="251"/>
      <c r="I57" s="252"/>
    </row>
    <row r="58" spans="1:9" ht="24.75" customHeight="1" thickBot="1">
      <c r="A58" s="253"/>
      <c r="B58" s="254"/>
      <c r="C58" s="254"/>
      <c r="D58" s="254"/>
      <c r="E58" s="254"/>
      <c r="F58" s="254"/>
      <c r="G58" s="254"/>
      <c r="H58" s="254"/>
      <c r="I58" s="255"/>
    </row>
    <row r="59" spans="1:9" ht="15">
      <c r="A59" s="98"/>
      <c r="B59" s="98"/>
      <c r="C59" s="98"/>
      <c r="D59" s="98"/>
      <c r="E59" s="13"/>
      <c r="F59" s="13"/>
      <c r="G59" s="98"/>
      <c r="H59" s="98"/>
      <c r="I59" s="98"/>
    </row>
    <row r="60" spans="1:9" ht="30" customHeight="1">
      <c r="A60" s="23" t="s">
        <v>106</v>
      </c>
      <c r="B60" s="167"/>
      <c r="C60" s="84">
        <f>A12</f>
        <v>0</v>
      </c>
      <c r="D60" s="23" t="s">
        <v>22</v>
      </c>
      <c r="E60" s="85"/>
      <c r="F60" s="84">
        <f>A15</f>
        <v>0</v>
      </c>
      <c r="G60" s="23" t="s">
        <v>215</v>
      </c>
      <c r="H60" s="86">
        <f>B13</f>
        <v>0</v>
      </c>
      <c r="I60" s="23" t="s">
        <v>72</v>
      </c>
    </row>
    <row r="61" spans="1:9" ht="18.75">
      <c r="A61" s="93"/>
      <c r="B61" s="93"/>
      <c r="C61" s="87"/>
      <c r="D61" s="87"/>
      <c r="E61" s="87"/>
      <c r="F61" s="87"/>
      <c r="G61" s="87"/>
      <c r="H61" s="87"/>
      <c r="I61" s="87"/>
    </row>
    <row r="62" spans="1:9" ht="18.75">
      <c r="A62" s="23" t="s">
        <v>122</v>
      </c>
      <c r="B62" s="23">
        <f>E12</f>
        <v>0</v>
      </c>
      <c r="C62" s="93"/>
      <c r="D62" s="23"/>
      <c r="G62" s="23" t="s">
        <v>121</v>
      </c>
      <c r="H62" s="23">
        <f>I12</f>
        <v>0</v>
      </c>
      <c r="I62" s="22"/>
    </row>
    <row r="63" spans="1:9" ht="18.75">
      <c r="A63" s="23"/>
      <c r="B63" s="24">
        <f>E13</f>
        <v>0</v>
      </c>
      <c r="C63" s="93"/>
      <c r="D63" s="23"/>
      <c r="G63" s="23" t="s">
        <v>121</v>
      </c>
      <c r="H63" s="23">
        <f>I13</f>
        <v>0</v>
      </c>
      <c r="I63" s="22"/>
    </row>
    <row r="64" spans="1:9" ht="18.75">
      <c r="A64" s="23"/>
      <c r="B64" s="24">
        <f>E14</f>
        <v>0</v>
      </c>
      <c r="C64" s="93"/>
      <c r="D64" s="23"/>
      <c r="G64" s="23" t="s">
        <v>121</v>
      </c>
      <c r="H64" s="23">
        <f>I14</f>
        <v>0</v>
      </c>
      <c r="I64" s="22"/>
    </row>
    <row r="65" spans="1:9" ht="18.75">
      <c r="A65" s="23"/>
      <c r="B65" s="24">
        <f>E15</f>
        <v>0</v>
      </c>
      <c r="C65" s="93"/>
      <c r="D65" s="23"/>
      <c r="G65" s="23" t="s">
        <v>121</v>
      </c>
      <c r="H65" s="23">
        <f>I15</f>
        <v>0</v>
      </c>
      <c r="I65" s="22"/>
    </row>
    <row r="67" spans="1:9" ht="18.75">
      <c r="A67" s="23" t="s">
        <v>123</v>
      </c>
      <c r="C67" s="151"/>
      <c r="D67" s="23"/>
      <c r="E67" s="93"/>
      <c r="F67" s="88" t="s">
        <v>79</v>
      </c>
      <c r="G67" s="215"/>
      <c r="H67" s="23"/>
      <c r="I67" s="23"/>
    </row>
    <row r="69" spans="1:9" ht="18.75">
      <c r="A69" s="229" t="s">
        <v>73</v>
      </c>
      <c r="B69" s="229"/>
      <c r="C69" s="229"/>
      <c r="D69" s="229"/>
      <c r="E69" s="229"/>
      <c r="F69" s="229"/>
      <c r="G69" s="229"/>
      <c r="H69" s="229"/>
      <c r="I69" s="229"/>
    </row>
    <row r="70" spans="1:9" ht="18.75">
      <c r="A70" s="168"/>
      <c r="B70" s="168"/>
      <c r="C70" s="168"/>
      <c r="D70" s="168"/>
      <c r="E70" s="168"/>
      <c r="F70" s="168"/>
      <c r="G70" s="168"/>
      <c r="H70" s="168"/>
      <c r="I70" s="168"/>
    </row>
    <row r="71" spans="1:9" ht="40.5" customHeight="1">
      <c r="A71" s="111">
        <v>1</v>
      </c>
      <c r="B71" s="256" t="s">
        <v>211</v>
      </c>
      <c r="C71" s="256"/>
      <c r="D71" s="256"/>
      <c r="E71" s="256"/>
      <c r="F71" s="256"/>
      <c r="G71" s="256"/>
      <c r="H71" s="256"/>
      <c r="I71" s="256"/>
    </row>
    <row r="72" spans="1:9" ht="17.25" customHeight="1">
      <c r="A72" s="169" t="s">
        <v>76</v>
      </c>
      <c r="B72" s="192"/>
      <c r="C72" s="192"/>
      <c r="D72" s="192"/>
      <c r="E72" s="192"/>
      <c r="F72" s="192"/>
      <c r="G72" s="192"/>
      <c r="H72" s="192"/>
      <c r="I72" s="192"/>
    </row>
    <row r="73" spans="1:9" ht="54" customHeight="1">
      <c r="A73" s="111"/>
      <c r="B73" s="256" t="s">
        <v>75</v>
      </c>
      <c r="C73" s="256"/>
      <c r="D73" s="256"/>
      <c r="E73" s="256"/>
      <c r="F73" s="256"/>
      <c r="G73" s="256"/>
      <c r="H73" s="256"/>
      <c r="I73" s="256"/>
    </row>
    <row r="74" spans="1:9" ht="18.75">
      <c r="A74" s="169" t="s">
        <v>76</v>
      </c>
      <c r="B74" s="195"/>
      <c r="C74" s="195"/>
      <c r="D74" s="195"/>
      <c r="E74" s="195"/>
      <c r="F74" s="195"/>
      <c r="G74" s="195"/>
      <c r="H74" s="195"/>
      <c r="I74" s="195"/>
    </row>
    <row r="75" spans="1:9" ht="72" customHeight="1">
      <c r="A75" s="111"/>
      <c r="B75" s="244" t="s">
        <v>208</v>
      </c>
      <c r="C75" s="244"/>
      <c r="D75" s="244"/>
      <c r="E75" s="244"/>
      <c r="F75" s="244"/>
      <c r="G75" s="244"/>
      <c r="H75" s="244"/>
      <c r="I75" s="244"/>
    </row>
    <row r="76" spans="1:9" ht="18.75" customHeight="1">
      <c r="A76" s="247" t="s">
        <v>203</v>
      </c>
      <c r="B76" s="247"/>
      <c r="C76" s="247"/>
      <c r="D76" s="247"/>
      <c r="E76" s="247"/>
      <c r="F76" s="247"/>
      <c r="G76" s="247"/>
      <c r="H76" s="247"/>
      <c r="I76" s="247"/>
    </row>
    <row r="77" spans="1:9" ht="14.25" customHeight="1">
      <c r="A77" s="171"/>
      <c r="B77" s="89"/>
      <c r="C77" s="89"/>
      <c r="D77" s="89"/>
      <c r="E77" s="89"/>
      <c r="F77" s="90"/>
      <c r="G77" s="89"/>
      <c r="H77" s="171"/>
      <c r="I77" s="171"/>
    </row>
    <row r="78" spans="1:9" ht="18.75">
      <c r="A78" s="245" t="s">
        <v>42</v>
      </c>
      <c r="B78" s="245"/>
      <c r="C78" s="245"/>
      <c r="D78" s="245"/>
      <c r="E78" s="245"/>
      <c r="F78" s="245"/>
      <c r="G78" s="245"/>
      <c r="H78" s="245"/>
      <c r="I78" s="245"/>
    </row>
    <row r="79" spans="1:9" ht="14.25" customHeight="1">
      <c r="A79" s="193"/>
      <c r="B79" s="193"/>
      <c r="C79" s="193"/>
      <c r="D79" s="193"/>
      <c r="E79" s="193"/>
      <c r="F79" s="193"/>
      <c r="G79" s="193"/>
      <c r="H79" s="193"/>
      <c r="I79" s="193"/>
    </row>
    <row r="80" spans="1:9" ht="43.5" customHeight="1">
      <c r="A80" s="246" t="s">
        <v>207</v>
      </c>
      <c r="B80" s="246"/>
      <c r="C80" s="246"/>
      <c r="D80" s="246"/>
      <c r="E80" s="246"/>
      <c r="F80" s="246"/>
      <c r="G80" s="246"/>
      <c r="H80" s="246"/>
      <c r="I80" s="246"/>
    </row>
    <row r="81" spans="1:9" ht="29.25" customHeight="1">
      <c r="A81" s="24" t="s">
        <v>99</v>
      </c>
      <c r="B81" s="23"/>
      <c r="C81" s="23"/>
      <c r="D81" s="23"/>
      <c r="E81" s="23"/>
      <c r="F81" s="23"/>
      <c r="G81" s="23"/>
      <c r="H81" s="23"/>
      <c r="I81" s="23"/>
    </row>
    <row r="82" spans="1:9" ht="14.25" customHeight="1">
      <c r="A82" s="23"/>
      <c r="B82" s="23"/>
      <c r="C82" s="23"/>
      <c r="D82" s="23"/>
      <c r="E82" s="23"/>
      <c r="F82" s="23"/>
      <c r="G82" s="23"/>
      <c r="H82" s="23"/>
      <c r="I82" s="23"/>
    </row>
    <row r="83" spans="1:9" ht="18.75">
      <c r="A83" s="245" t="s">
        <v>43</v>
      </c>
      <c r="B83" s="245"/>
      <c r="C83" s="245"/>
      <c r="D83" s="245"/>
      <c r="E83" s="245"/>
      <c r="F83" s="245"/>
      <c r="G83" s="245"/>
      <c r="H83" s="245"/>
      <c r="I83" s="245"/>
    </row>
    <row r="84" spans="1:9" ht="14.25" customHeight="1">
      <c r="A84" s="200"/>
      <c r="B84" s="200"/>
      <c r="C84" s="200"/>
      <c r="D84" s="200"/>
      <c r="E84" s="200"/>
      <c r="F84" s="200"/>
      <c r="G84" s="200"/>
      <c r="H84" s="200"/>
      <c r="I84" s="200"/>
    </row>
    <row r="85" spans="1:9" ht="18.75">
      <c r="A85" s="23" t="s">
        <v>131</v>
      </c>
      <c r="B85" s="23"/>
      <c r="C85" s="23"/>
      <c r="D85" s="23"/>
      <c r="E85" s="23"/>
      <c r="F85" s="23"/>
      <c r="G85" s="23"/>
      <c r="H85" s="23"/>
      <c r="I85" s="23"/>
    </row>
    <row r="86" spans="1:9" ht="18.75">
      <c r="A86" s="241">
        <f>I45</f>
        <v>150.26666666666668</v>
      </c>
      <c r="B86" s="241"/>
      <c r="C86" s="23" t="s">
        <v>44</v>
      </c>
      <c r="D86" s="126"/>
      <c r="F86" s="23"/>
      <c r="G86" s="23"/>
      <c r="H86" s="23"/>
      <c r="I86" s="23"/>
    </row>
    <row r="87" spans="1:9" ht="18.75">
      <c r="A87" s="23" t="s">
        <v>132</v>
      </c>
      <c r="B87" s="23"/>
      <c r="C87" s="241">
        <f>I47</f>
        <v>0</v>
      </c>
      <c r="D87" s="241"/>
      <c r="E87" s="23" t="s">
        <v>87</v>
      </c>
      <c r="F87" s="23"/>
      <c r="G87" s="23"/>
      <c r="H87" s="23"/>
      <c r="I87" s="23"/>
    </row>
    <row r="88" spans="1:9" ht="18.75">
      <c r="A88" s="23"/>
      <c r="B88" s="23"/>
      <c r="C88" s="91"/>
      <c r="D88" s="23"/>
      <c r="E88" s="23"/>
      <c r="F88" s="23"/>
      <c r="G88" s="23"/>
      <c r="H88" s="23"/>
      <c r="I88" s="23"/>
    </row>
    <row r="89" spans="1:9" ht="18.75">
      <c r="A89" s="23" t="s">
        <v>45</v>
      </c>
      <c r="B89" s="242"/>
      <c r="C89" s="242"/>
      <c r="D89" s="23"/>
      <c r="E89" s="23"/>
      <c r="F89" s="23"/>
      <c r="G89" s="23"/>
      <c r="H89" s="23"/>
      <c r="I89" s="23"/>
    </row>
    <row r="90" spans="1:9" ht="18.75">
      <c r="A90" s="23"/>
      <c r="B90" s="172"/>
      <c r="C90" s="172"/>
      <c r="D90" s="23"/>
      <c r="E90" s="23"/>
      <c r="F90" s="88" t="s">
        <v>133</v>
      </c>
      <c r="G90" s="24">
        <f>C67</f>
        <v>0</v>
      </c>
      <c r="H90" s="23"/>
      <c r="I90" s="23"/>
    </row>
    <row r="91" spans="1:9" ht="18.75">
      <c r="A91" s="23"/>
      <c r="B91" s="23"/>
      <c r="C91" s="23"/>
      <c r="D91" s="23"/>
      <c r="E91" s="93"/>
      <c r="F91" s="93"/>
      <c r="H91" s="23"/>
      <c r="I91" s="23"/>
    </row>
    <row r="92" spans="1:9" ht="32.25" customHeight="1">
      <c r="A92" s="25" t="s">
        <v>46</v>
      </c>
      <c r="B92" s="18"/>
      <c r="C92" s="18"/>
      <c r="D92" s="18"/>
      <c r="E92" s="18"/>
      <c r="F92" s="18"/>
      <c r="G92" s="18"/>
      <c r="H92" s="18"/>
      <c r="I92" s="18"/>
    </row>
    <row r="93" spans="1:9" ht="15.75">
      <c r="A93" s="183" t="s">
        <v>189</v>
      </c>
      <c r="B93" s="14" t="s">
        <v>188</v>
      </c>
      <c r="C93" s="22"/>
      <c r="D93" s="22"/>
      <c r="E93" s="22"/>
      <c r="F93" s="22"/>
      <c r="G93" s="22"/>
      <c r="H93" s="18"/>
      <c r="I93" s="18"/>
    </row>
    <row r="94" spans="1:9" ht="15.75">
      <c r="A94" s="183" t="s">
        <v>189</v>
      </c>
      <c r="B94" s="14" t="s">
        <v>190</v>
      </c>
      <c r="C94" s="22"/>
      <c r="D94" s="22"/>
      <c r="E94" s="22"/>
      <c r="F94" s="22"/>
      <c r="G94" s="22"/>
      <c r="H94" s="18"/>
      <c r="I94" s="18"/>
    </row>
    <row r="95" spans="1:9" ht="15.75">
      <c r="A95" s="183" t="s">
        <v>189</v>
      </c>
      <c r="B95" s="14" t="s">
        <v>191</v>
      </c>
      <c r="C95" s="22"/>
      <c r="D95" s="22"/>
      <c r="E95" s="22"/>
      <c r="F95" s="22"/>
      <c r="G95" s="22"/>
      <c r="H95" s="18"/>
      <c r="I95" s="18"/>
    </row>
    <row r="96" spans="1:9" ht="15.75">
      <c r="A96" s="183" t="s">
        <v>189</v>
      </c>
      <c r="B96" s="14" t="s">
        <v>192</v>
      </c>
      <c r="C96" s="22"/>
      <c r="D96" s="22"/>
      <c r="E96" s="22"/>
      <c r="F96" s="22"/>
      <c r="G96" s="22"/>
      <c r="H96" s="18"/>
      <c r="I96" s="18"/>
    </row>
    <row r="97" spans="1:9" ht="15.75">
      <c r="A97" s="183" t="s">
        <v>189</v>
      </c>
      <c r="B97" s="14" t="s">
        <v>193</v>
      </c>
      <c r="C97" s="22"/>
      <c r="D97" s="22"/>
      <c r="E97" s="22"/>
      <c r="F97" s="22"/>
      <c r="G97" s="22"/>
      <c r="H97" s="18"/>
      <c r="I97" s="18"/>
    </row>
    <row r="98" spans="1:9" ht="15.75">
      <c r="A98" s="183" t="s">
        <v>189</v>
      </c>
      <c r="B98" s="14" t="s">
        <v>194</v>
      </c>
      <c r="C98" s="22"/>
      <c r="D98" s="22"/>
      <c r="E98" s="22"/>
      <c r="F98" s="22"/>
      <c r="G98" s="22"/>
      <c r="H98" s="18"/>
      <c r="I98" s="18"/>
    </row>
    <row r="99" spans="1:9" ht="15.75">
      <c r="A99" s="183" t="s">
        <v>189</v>
      </c>
      <c r="B99" s="14" t="s">
        <v>195</v>
      </c>
      <c r="C99" s="22"/>
      <c r="D99" s="22"/>
      <c r="E99" s="22"/>
      <c r="F99" s="22"/>
      <c r="G99" s="22"/>
      <c r="H99" s="18"/>
      <c r="I99" s="18"/>
    </row>
    <row r="100" spans="1:9" ht="15.75">
      <c r="A100" s="183" t="s">
        <v>189</v>
      </c>
      <c r="B100" s="14" t="s">
        <v>196</v>
      </c>
      <c r="C100" s="22"/>
      <c r="D100" s="22"/>
      <c r="E100" s="22"/>
      <c r="F100" s="22"/>
      <c r="G100" s="22"/>
      <c r="H100" s="18"/>
      <c r="I100" s="18"/>
    </row>
    <row r="101" spans="1:9" ht="15.75">
      <c r="A101" s="183" t="s">
        <v>189</v>
      </c>
      <c r="B101" s="14" t="s">
        <v>197</v>
      </c>
      <c r="C101" s="22"/>
      <c r="D101" s="22"/>
      <c r="E101" s="22"/>
      <c r="F101" s="22"/>
      <c r="G101" s="22"/>
      <c r="H101" s="18"/>
      <c r="I101" s="18"/>
    </row>
    <row r="102" spans="1:9" ht="15.75">
      <c r="A102" s="183" t="s">
        <v>189</v>
      </c>
      <c r="B102" s="14" t="s">
        <v>198</v>
      </c>
      <c r="C102" s="22"/>
      <c r="D102" s="22"/>
      <c r="E102" s="22"/>
      <c r="F102" s="22"/>
      <c r="G102" s="22"/>
      <c r="H102" s="18"/>
      <c r="I102" s="18"/>
    </row>
    <row r="103" spans="1:9" ht="15.75">
      <c r="A103" s="14"/>
      <c r="B103" s="22"/>
      <c r="C103" s="22"/>
      <c r="D103" s="22"/>
      <c r="E103" s="22"/>
      <c r="F103" s="22"/>
      <c r="G103" s="22"/>
      <c r="H103" s="18"/>
      <c r="I103" s="18"/>
    </row>
    <row r="104" spans="1:9" ht="15">
      <c r="A104" s="13"/>
      <c r="B104" s="18"/>
      <c r="C104" s="18"/>
      <c r="D104" s="18"/>
      <c r="E104" s="18"/>
      <c r="F104" s="18"/>
      <c r="G104" s="18"/>
      <c r="H104" s="18"/>
      <c r="I104" s="18"/>
    </row>
    <row r="105" spans="1:9" ht="18.75">
      <c r="A105" s="92" t="s">
        <v>47</v>
      </c>
      <c r="B105" s="23"/>
      <c r="C105" s="23"/>
      <c r="D105" s="23"/>
      <c r="E105" s="23"/>
      <c r="F105" s="23"/>
      <c r="G105" s="23"/>
      <c r="H105" s="23"/>
      <c r="I105" s="23"/>
    </row>
    <row r="106" spans="1:9" ht="18.75">
      <c r="A106" s="93" t="s">
        <v>48</v>
      </c>
      <c r="B106" s="94">
        <f>C67</f>
        <v>0</v>
      </c>
      <c r="C106" s="93"/>
      <c r="D106" s="93"/>
      <c r="E106" s="93"/>
      <c r="F106" s="23"/>
      <c r="G106" s="23" t="s">
        <v>49</v>
      </c>
      <c r="H106" s="184"/>
      <c r="I106" s="23"/>
    </row>
    <row r="107" spans="1:9" ht="18.75">
      <c r="A107" s="23"/>
      <c r="B107" s="23"/>
      <c r="C107" s="23"/>
      <c r="D107" s="23"/>
      <c r="E107" s="23"/>
      <c r="F107" s="23"/>
      <c r="G107" s="23"/>
      <c r="H107" s="23"/>
      <c r="I107" s="23"/>
    </row>
    <row r="108" spans="1:9" ht="18.75">
      <c r="A108" s="23" t="s">
        <v>50</v>
      </c>
      <c r="B108" s="184"/>
      <c r="C108" s="23"/>
      <c r="D108" s="23"/>
      <c r="E108" s="23"/>
      <c r="F108" s="23"/>
      <c r="G108" s="23" t="s">
        <v>206</v>
      </c>
      <c r="H108" s="184"/>
      <c r="I108" s="23"/>
    </row>
    <row r="109" spans="1:9" ht="18.75">
      <c r="A109" s="23"/>
      <c r="B109" s="23"/>
      <c r="C109" s="23"/>
      <c r="D109" s="23"/>
      <c r="E109" s="23"/>
      <c r="F109" s="23"/>
      <c r="I109" s="23"/>
    </row>
    <row r="110" spans="1:9" ht="18.75">
      <c r="A110" s="23" t="s">
        <v>210</v>
      </c>
      <c r="B110" s="184"/>
      <c r="C110" s="152"/>
      <c r="D110" s="152"/>
      <c r="E110" s="152"/>
      <c r="F110" s="152"/>
      <c r="G110" s="23" t="s">
        <v>109</v>
      </c>
      <c r="H110" s="184"/>
      <c r="I110" s="94"/>
    </row>
    <row r="111" spans="1:9" ht="18.75">
      <c r="A111" s="93"/>
      <c r="B111" s="23"/>
      <c r="C111" s="23"/>
      <c r="D111" s="23"/>
      <c r="E111" s="23"/>
      <c r="F111" s="23"/>
      <c r="G111" s="23"/>
      <c r="H111" s="23"/>
      <c r="I111" s="23"/>
    </row>
    <row r="112" spans="1:9" ht="18.75">
      <c r="A112" s="23" t="s">
        <v>205</v>
      </c>
      <c r="B112" s="184"/>
      <c r="C112" s="23"/>
      <c r="D112" s="23"/>
      <c r="E112" s="23"/>
      <c r="F112" s="23"/>
      <c r="G112" s="23" t="s">
        <v>51</v>
      </c>
      <c r="H112" s="151"/>
      <c r="I112" s="23"/>
    </row>
    <row r="113" spans="1:9" ht="15">
      <c r="A113" s="18"/>
      <c r="B113" s="18"/>
      <c r="C113" s="18"/>
      <c r="D113" s="18"/>
      <c r="E113" s="18"/>
      <c r="F113" s="18"/>
      <c r="G113" s="18"/>
      <c r="H113" s="18"/>
      <c r="I113" s="18"/>
    </row>
    <row r="114" spans="1:9" ht="15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8.75">
      <c r="A115" s="194" t="s">
        <v>52</v>
      </c>
      <c r="B115" s="194">
        <f>A12</f>
        <v>0</v>
      </c>
      <c r="C115" s="103" t="s">
        <v>22</v>
      </c>
      <c r="D115" s="93"/>
      <c r="E115" s="93"/>
      <c r="F115" s="173"/>
      <c r="G115" s="194" t="s">
        <v>52</v>
      </c>
      <c r="H115" s="194">
        <f>A15</f>
        <v>0</v>
      </c>
      <c r="I115" s="103" t="str">
        <f>A14</f>
        <v>R.G. Es. Trib</v>
      </c>
    </row>
    <row r="116" spans="1:9" ht="18.75">
      <c r="A116" s="93"/>
      <c r="B116" s="93"/>
      <c r="C116" s="93"/>
      <c r="D116" s="93"/>
      <c r="E116" s="93"/>
      <c r="F116" s="173"/>
      <c r="G116" s="194" t="s">
        <v>52</v>
      </c>
      <c r="H116" s="194">
        <f>H60</f>
        <v>0</v>
      </c>
      <c r="I116" s="104" t="s">
        <v>77</v>
      </c>
    </row>
    <row r="117" spans="1:9" ht="18.75">
      <c r="A117" s="93"/>
      <c r="B117" s="93"/>
      <c r="C117" s="93"/>
      <c r="D117" s="93"/>
      <c r="E117" s="93"/>
      <c r="F117" s="93"/>
      <c r="G117" s="93"/>
      <c r="H117" s="93"/>
      <c r="I117" s="93"/>
    </row>
    <row r="118" spans="1:9" ht="20.25">
      <c r="A118" s="243" t="s">
        <v>0</v>
      </c>
      <c r="B118" s="243"/>
      <c r="C118" s="243"/>
      <c r="D118" s="243"/>
      <c r="E118" s="243"/>
      <c r="F118" s="243"/>
      <c r="G118" s="243"/>
      <c r="H118" s="243"/>
      <c r="I118" s="243"/>
    </row>
    <row r="119" spans="1:9" ht="20.25">
      <c r="A119" s="243" t="str">
        <f>A5</f>
        <v>IN COMPOSIZIONE MONOCRATICA</v>
      </c>
      <c r="B119" s="243"/>
      <c r="C119" s="243"/>
      <c r="D119" s="243"/>
      <c r="E119" s="243"/>
      <c r="F119" s="243"/>
      <c r="G119" s="243"/>
      <c r="H119" s="243"/>
      <c r="I119" s="243"/>
    </row>
    <row r="120" spans="1:9" ht="20.25">
      <c r="A120" s="222"/>
      <c r="B120" s="222"/>
      <c r="C120" s="222"/>
      <c r="D120" s="222"/>
      <c r="E120" s="222"/>
      <c r="F120" s="222"/>
      <c r="G120" s="222"/>
      <c r="H120" s="222"/>
      <c r="I120" s="222"/>
    </row>
    <row r="121" spans="1:9" ht="27.75" customHeight="1">
      <c r="A121" s="243" t="s">
        <v>54</v>
      </c>
      <c r="B121" s="243"/>
      <c r="C121" s="243"/>
      <c r="D121" s="243"/>
      <c r="E121" s="243"/>
      <c r="F121" s="243"/>
      <c r="G121" s="243"/>
      <c r="H121" s="243"/>
      <c r="I121" s="243"/>
    </row>
    <row r="122" spans="1:9" ht="27.75" customHeight="1">
      <c r="A122" s="222"/>
      <c r="B122" s="222"/>
      <c r="C122" s="222"/>
      <c r="D122" s="222"/>
      <c r="E122" s="222"/>
      <c r="F122" s="222"/>
      <c r="G122" s="222"/>
      <c r="H122" s="222"/>
      <c r="I122" s="222"/>
    </row>
    <row r="123" spans="1:9" ht="15">
      <c r="A123" s="13"/>
      <c r="B123" s="13"/>
      <c r="C123" s="13"/>
      <c r="D123" s="13"/>
      <c r="E123" s="13"/>
      <c r="F123" s="13"/>
      <c r="G123" s="13"/>
      <c r="H123" s="13"/>
      <c r="I123" s="13"/>
    </row>
    <row r="124" spans="1:9" ht="18.75">
      <c r="A124" s="93" t="s">
        <v>78</v>
      </c>
      <c r="B124" s="105">
        <f>F55</f>
        <v>0</v>
      </c>
      <c r="C124" s="93"/>
      <c r="D124" s="93"/>
      <c r="E124" s="93"/>
      <c r="F124" s="93"/>
      <c r="G124" s="93"/>
      <c r="H124" s="93"/>
      <c r="I124" s="93"/>
    </row>
    <row r="125" spans="1:9" ht="18.75">
      <c r="A125" s="93" t="s">
        <v>124</v>
      </c>
      <c r="B125" s="93"/>
      <c r="C125" s="93"/>
      <c r="D125" s="93"/>
      <c r="E125" s="93"/>
      <c r="F125" s="93"/>
      <c r="H125" s="117">
        <f>C67</f>
        <v>0</v>
      </c>
      <c r="I125" s="93"/>
    </row>
    <row r="126" spans="1:9" ht="18.75">
      <c r="A126" s="93"/>
      <c r="B126" s="93"/>
      <c r="C126" s="93"/>
      <c r="D126" s="93"/>
      <c r="E126" s="93"/>
      <c r="F126" s="93"/>
      <c r="G126" s="93"/>
      <c r="H126" s="93"/>
      <c r="I126" s="93"/>
    </row>
    <row r="127" spans="1:8" ht="18.75">
      <c r="A127" s="93" t="s">
        <v>114</v>
      </c>
      <c r="B127" s="93"/>
      <c r="C127" s="106">
        <f>E12</f>
        <v>0</v>
      </c>
      <c r="D127" s="107"/>
      <c r="E127" s="107"/>
      <c r="F127" s="154"/>
      <c r="G127" s="24">
        <f>G26</f>
        <v>0</v>
      </c>
      <c r="H127" s="23" t="s">
        <v>3</v>
      </c>
    </row>
    <row r="128" spans="1:8" ht="18.75">
      <c r="A128" s="93"/>
      <c r="B128" s="93"/>
      <c r="C128" s="223"/>
      <c r="D128" s="93"/>
      <c r="E128" s="93"/>
      <c r="F128" s="3"/>
      <c r="G128" s="24"/>
      <c r="H128" s="23"/>
    </row>
    <row r="129" spans="1:9" ht="24.75" customHeight="1">
      <c r="A129" s="229" t="s">
        <v>82</v>
      </c>
      <c r="B129" s="229"/>
      <c r="C129" s="229"/>
      <c r="D129" s="229"/>
      <c r="E129" s="229"/>
      <c r="F129" s="229"/>
      <c r="G129" s="229"/>
      <c r="H129" s="229"/>
      <c r="I129" s="229"/>
    </row>
    <row r="130" spans="1:9" ht="18" customHeight="1">
      <c r="A130" s="234" t="s">
        <v>81</v>
      </c>
      <c r="B130" s="234"/>
      <c r="C130" s="196"/>
      <c r="D130" s="196"/>
      <c r="E130" s="196"/>
      <c r="F130" s="196"/>
      <c r="G130" s="196"/>
      <c r="H130" s="196"/>
      <c r="I130" s="196"/>
    </row>
    <row r="131" spans="1:9" ht="75" customHeight="1">
      <c r="A131" s="235" t="str">
        <f>IF(A71=1,B71,IF(A73=1,B73,IF(A75=1,B75)))</f>
        <v>difensore di imputato/indagato ammesso al Patrocinio a spese dello Stato con provvedimento emesso da questo Ufficio in data ____________ (ipotesi ex art. 82 D.P.R. 115/2002)</v>
      </c>
      <c r="B131" s="235"/>
      <c r="C131" s="235"/>
      <c r="D131" s="235"/>
      <c r="E131" s="235"/>
      <c r="F131" s="235"/>
      <c r="G131" s="235"/>
      <c r="H131" s="235"/>
      <c r="I131" s="235"/>
    </row>
    <row r="132" spans="1:9" ht="24.75" customHeight="1">
      <c r="A132" s="229" t="s">
        <v>80</v>
      </c>
      <c r="B132" s="229"/>
      <c r="C132" s="229"/>
      <c r="D132" s="229"/>
      <c r="E132" s="229"/>
      <c r="F132" s="229"/>
      <c r="G132" s="229"/>
      <c r="H132" s="229"/>
      <c r="I132" s="229"/>
    </row>
    <row r="133" spans="1:9" ht="66" customHeight="1">
      <c r="A133" s="232" t="s">
        <v>83</v>
      </c>
      <c r="B133" s="232"/>
      <c r="C133" s="232"/>
      <c r="D133" s="232"/>
      <c r="E133" s="232"/>
      <c r="F133" s="232"/>
      <c r="G133" s="232"/>
      <c r="H133" s="232"/>
      <c r="I133" s="232"/>
    </row>
    <row r="134" spans="1:9" ht="68.25" customHeight="1">
      <c r="A134" s="232" t="s">
        <v>209</v>
      </c>
      <c r="B134" s="232"/>
      <c r="C134" s="232"/>
      <c r="D134" s="232"/>
      <c r="E134" s="232"/>
      <c r="F134" s="232"/>
      <c r="G134" s="232"/>
      <c r="H134" s="232"/>
      <c r="I134" s="232"/>
    </row>
    <row r="135" spans="1:9" ht="36" customHeight="1">
      <c r="A135" s="232" t="s">
        <v>85</v>
      </c>
      <c r="B135" s="232"/>
      <c r="C135" s="232"/>
      <c r="D135" s="232"/>
      <c r="E135" s="232"/>
      <c r="F135" s="232"/>
      <c r="G135" s="232"/>
      <c r="H135" s="232"/>
      <c r="I135" s="232"/>
    </row>
    <row r="136" spans="1:9" ht="20.25" customHeight="1">
      <c r="A136" s="232" t="s">
        <v>84</v>
      </c>
      <c r="B136" s="232"/>
      <c r="C136" s="232"/>
      <c r="D136" s="232"/>
      <c r="E136" s="232"/>
      <c r="F136" s="232"/>
      <c r="G136" s="232"/>
      <c r="H136" s="232"/>
      <c r="I136" s="232"/>
    </row>
    <row r="137" spans="1:9" ht="22.5" customHeight="1">
      <c r="A137" s="229" t="s">
        <v>86</v>
      </c>
      <c r="B137" s="229"/>
      <c r="C137" s="229"/>
      <c r="D137" s="229"/>
      <c r="E137" s="229"/>
      <c r="F137" s="229"/>
      <c r="G137" s="229"/>
      <c r="H137" s="229"/>
      <c r="I137" s="229"/>
    </row>
    <row r="138" spans="1:9" ht="25.5" customHeight="1">
      <c r="A138" s="93" t="s">
        <v>125</v>
      </c>
      <c r="B138" s="167"/>
      <c r="D138" s="93">
        <f>C67</f>
        <v>0</v>
      </c>
      <c r="E138" s="93"/>
      <c r="F138" s="93"/>
      <c r="G138" s="239" t="s">
        <v>199</v>
      </c>
      <c r="H138" s="239"/>
      <c r="I138" s="199">
        <f>I45</f>
        <v>150.26666666666668</v>
      </c>
    </row>
    <row r="139" spans="1:9" ht="18.75">
      <c r="A139" s="127" t="s">
        <v>134</v>
      </c>
      <c r="B139" s="93"/>
      <c r="C139" s="93"/>
      <c r="D139" s="93"/>
      <c r="E139" s="93"/>
      <c r="F139" s="93"/>
      <c r="G139" s="186"/>
      <c r="I139" s="93"/>
    </row>
    <row r="140" spans="1:9" ht="18.75">
      <c r="A140" s="93" t="s">
        <v>200</v>
      </c>
      <c r="B140" s="93"/>
      <c r="C140" s="240">
        <f>I46</f>
        <v>0</v>
      </c>
      <c r="D140" s="240"/>
      <c r="E140" s="127" t="s">
        <v>135</v>
      </c>
      <c r="F140" s="93"/>
      <c r="G140" s="186"/>
      <c r="I140" s="93"/>
    </row>
    <row r="141" spans="1:9" ht="18.75">
      <c r="A141" s="93"/>
      <c r="B141" s="93"/>
      <c r="C141" s="93"/>
      <c r="D141" s="93"/>
      <c r="E141" s="167"/>
      <c r="F141" s="93"/>
      <c r="G141" s="93"/>
      <c r="H141" s="93"/>
      <c r="I141" s="93"/>
    </row>
    <row r="142" spans="1:9" ht="21" customHeight="1">
      <c r="A142" s="233" t="s">
        <v>115</v>
      </c>
      <c r="B142" s="233"/>
      <c r="C142" s="233"/>
      <c r="D142" s="233"/>
      <c r="E142" s="233"/>
      <c r="F142" s="233"/>
      <c r="G142" s="233"/>
      <c r="H142" s="233"/>
      <c r="I142" s="233"/>
    </row>
    <row r="143" spans="1:9" ht="42" customHeight="1">
      <c r="A143" s="233" t="s">
        <v>88</v>
      </c>
      <c r="B143" s="233"/>
      <c r="C143" s="233"/>
      <c r="D143" s="233"/>
      <c r="E143" s="233"/>
      <c r="F143" s="233"/>
      <c r="G143" s="233"/>
      <c r="H143" s="233"/>
      <c r="I143" s="233"/>
    </row>
    <row r="144" spans="1:9" ht="39.75" customHeight="1">
      <c r="A144" s="233" t="s">
        <v>89</v>
      </c>
      <c r="B144" s="233"/>
      <c r="C144" s="233"/>
      <c r="D144" s="233"/>
      <c r="E144" s="233"/>
      <c r="F144" s="233"/>
      <c r="G144" s="233"/>
      <c r="H144" s="233"/>
      <c r="I144" s="233"/>
    </row>
    <row r="145" spans="1:9" ht="24.75" customHeight="1">
      <c r="A145" s="93" t="s">
        <v>55</v>
      </c>
      <c r="B145" s="93"/>
      <c r="C145" s="93"/>
      <c r="D145" s="93"/>
      <c r="E145" s="93"/>
      <c r="F145" s="93"/>
      <c r="G145" s="93"/>
      <c r="H145" s="93"/>
      <c r="I145" s="93"/>
    </row>
    <row r="146" spans="1:9" ht="18.75">
      <c r="A146" s="93"/>
      <c r="B146" s="93"/>
      <c r="C146" s="93"/>
      <c r="D146" s="93"/>
      <c r="E146" s="93"/>
      <c r="F146" s="167"/>
      <c r="G146" s="167"/>
      <c r="H146" s="93" t="s">
        <v>56</v>
      </c>
      <c r="I146" s="93"/>
    </row>
    <row r="147" spans="1:9" ht="17.25" customHeight="1">
      <c r="A147" s="167"/>
      <c r="B147" s="167"/>
      <c r="C147" s="167"/>
      <c r="D147" s="167"/>
      <c r="E147" s="93"/>
      <c r="F147" s="167"/>
      <c r="G147" s="93"/>
      <c r="H147" s="93"/>
      <c r="I147" s="93"/>
    </row>
    <row r="148" spans="1:9" ht="18.75">
      <c r="A148" s="93" t="s">
        <v>112</v>
      </c>
      <c r="B148" s="93"/>
      <c r="C148" s="93"/>
      <c r="D148" s="93"/>
      <c r="E148" s="93"/>
      <c r="F148" s="93"/>
      <c r="G148" s="93"/>
      <c r="H148" s="93"/>
      <c r="I148" s="93"/>
    </row>
    <row r="149" spans="1:9" ht="18.75">
      <c r="A149" s="93" t="s">
        <v>76</v>
      </c>
      <c r="B149" s="93"/>
      <c r="C149" s="93"/>
      <c r="D149" s="93"/>
      <c r="E149" s="93"/>
      <c r="F149" s="93"/>
      <c r="G149" s="93"/>
      <c r="H149" s="93"/>
      <c r="I149" s="93"/>
    </row>
    <row r="150" spans="1:9" ht="18.75">
      <c r="A150" s="93" t="s">
        <v>90</v>
      </c>
      <c r="B150" s="93"/>
      <c r="C150" s="93"/>
      <c r="D150" s="93"/>
      <c r="E150" s="93"/>
      <c r="F150" s="93"/>
      <c r="G150" s="93"/>
      <c r="H150" s="93"/>
      <c r="I150" s="93"/>
    </row>
    <row r="151" spans="1:9" ht="18.75">
      <c r="A151" s="108"/>
      <c r="B151" s="108"/>
      <c r="C151" s="108"/>
      <c r="D151" s="108"/>
      <c r="E151" s="108"/>
      <c r="F151" s="108"/>
      <c r="G151" s="167"/>
      <c r="H151" s="104" t="s">
        <v>57</v>
      </c>
      <c r="I151" s="108"/>
    </row>
    <row r="152" spans="1:9" ht="44.25" customHeight="1">
      <c r="A152" s="10"/>
      <c r="B152" s="9"/>
      <c r="C152" s="9"/>
      <c r="D152" s="9"/>
      <c r="E152" s="9"/>
      <c r="F152" s="9"/>
      <c r="G152" s="17"/>
      <c r="H152" s="17"/>
      <c r="I152" s="9"/>
    </row>
    <row r="153" spans="1:9" ht="23.25" customHeight="1">
      <c r="A153" s="236" t="s">
        <v>91</v>
      </c>
      <c r="B153" s="237"/>
      <c r="C153" s="237"/>
      <c r="D153" s="237"/>
      <c r="E153" s="237"/>
      <c r="F153" s="237"/>
      <c r="G153" s="237"/>
      <c r="H153" s="237"/>
      <c r="I153" s="238"/>
    </row>
    <row r="154" spans="1:9" ht="18.75">
      <c r="A154" s="109" t="s">
        <v>92</v>
      </c>
      <c r="B154" s="93"/>
      <c r="C154" s="93"/>
      <c r="D154" s="93"/>
      <c r="E154" s="93"/>
      <c r="F154" s="93"/>
      <c r="G154" s="93"/>
      <c r="H154" s="93"/>
      <c r="I154" s="110"/>
    </row>
    <row r="155" spans="1:9" ht="19.5" customHeight="1">
      <c r="A155" s="175" t="s">
        <v>110</v>
      </c>
      <c r="B155" s="93"/>
      <c r="C155" s="93"/>
      <c r="D155" s="93"/>
      <c r="E155" s="93"/>
      <c r="F155" s="93"/>
      <c r="G155" s="93"/>
      <c r="H155" s="93"/>
      <c r="I155" s="110"/>
    </row>
    <row r="156" spans="1:9" ht="23.25" customHeight="1">
      <c r="A156" s="175" t="s">
        <v>111</v>
      </c>
      <c r="B156" s="93"/>
      <c r="C156" s="93"/>
      <c r="D156" s="93"/>
      <c r="E156" s="93"/>
      <c r="F156" s="93"/>
      <c r="G156" s="93"/>
      <c r="H156" s="93"/>
      <c r="I156" s="110"/>
    </row>
    <row r="157" spans="1:9" ht="18.75">
      <c r="A157" s="225" t="s">
        <v>93</v>
      </c>
      <c r="B157" s="226"/>
      <c r="C157" s="226"/>
      <c r="D157" s="226"/>
      <c r="E157" s="226"/>
      <c r="F157" s="226"/>
      <c r="G157" s="226"/>
      <c r="H157" s="226"/>
      <c r="I157" s="227"/>
    </row>
    <row r="158" spans="1:9" ht="18.75">
      <c r="A158" s="228" t="s">
        <v>42</v>
      </c>
      <c r="B158" s="229"/>
      <c r="C158" s="229"/>
      <c r="D158" s="229"/>
      <c r="E158" s="229"/>
      <c r="F158" s="229"/>
      <c r="G158" s="229"/>
      <c r="H158" s="229"/>
      <c r="I158" s="230"/>
    </row>
    <row r="159" spans="1:9" ht="18.75">
      <c r="A159" s="109" t="s">
        <v>98</v>
      </c>
      <c r="B159" s="93"/>
      <c r="C159" s="93"/>
      <c r="D159" s="93"/>
      <c r="E159" s="93"/>
      <c r="F159" s="93"/>
      <c r="G159" s="93"/>
      <c r="H159" s="93"/>
      <c r="I159" s="110"/>
    </row>
    <row r="160" spans="1:9" ht="18.75">
      <c r="A160" s="109"/>
      <c r="B160" s="93"/>
      <c r="C160" s="93"/>
      <c r="D160" s="93"/>
      <c r="E160" s="93"/>
      <c r="F160" s="93"/>
      <c r="G160" s="93"/>
      <c r="H160" s="93"/>
      <c r="I160" s="110"/>
    </row>
    <row r="161" spans="1:9" ht="18.75">
      <c r="A161" s="109" t="s">
        <v>94</v>
      </c>
      <c r="B161" s="93"/>
      <c r="C161" s="93"/>
      <c r="D161" s="93"/>
      <c r="E161" s="93"/>
      <c r="F161" s="93"/>
      <c r="G161" s="93"/>
      <c r="H161" s="93"/>
      <c r="I161" s="110"/>
    </row>
    <row r="162" spans="1:9" ht="18.75">
      <c r="A162" s="176"/>
      <c r="B162" s="107"/>
      <c r="C162" s="107"/>
      <c r="D162" s="107"/>
      <c r="E162" s="107"/>
      <c r="F162" s="107"/>
      <c r="G162" s="107"/>
      <c r="H162" s="107" t="s">
        <v>95</v>
      </c>
      <c r="I162" s="177"/>
    </row>
    <row r="163" spans="1:9" ht="63" customHeight="1">
      <c r="A163" s="173"/>
      <c r="B163" s="173"/>
      <c r="C163" s="173"/>
      <c r="D163" s="173"/>
      <c r="E163" s="173"/>
      <c r="F163" s="173"/>
      <c r="G163" s="173"/>
      <c r="H163" s="173"/>
      <c r="I163" s="173"/>
    </row>
    <row r="164" spans="1:9" ht="18.75">
      <c r="A164" s="231" t="s">
        <v>96</v>
      </c>
      <c r="B164" s="231"/>
      <c r="C164" s="231"/>
      <c r="D164" s="231"/>
      <c r="E164" s="231"/>
      <c r="F164" s="231"/>
      <c r="G164" s="231"/>
      <c r="H164" s="231"/>
      <c r="I164" s="231"/>
    </row>
    <row r="165" spans="1:9" ht="18.75">
      <c r="A165" s="178"/>
      <c r="B165" s="179"/>
      <c r="C165" s="179"/>
      <c r="D165" s="179"/>
      <c r="E165" s="179"/>
      <c r="F165" s="179"/>
      <c r="G165" s="179"/>
      <c r="H165" s="179"/>
      <c r="I165" s="180"/>
    </row>
    <row r="166" spans="1:9" ht="18.75">
      <c r="A166" s="181" t="s">
        <v>97</v>
      </c>
      <c r="B166" s="93"/>
      <c r="C166" s="93"/>
      <c r="D166" s="93"/>
      <c r="E166" s="93"/>
      <c r="F166" s="93"/>
      <c r="G166" s="93"/>
      <c r="H166" s="93"/>
      <c r="I166" s="110"/>
    </row>
    <row r="167" spans="1:9" ht="18.75">
      <c r="A167" s="109"/>
      <c r="B167" s="93"/>
      <c r="C167" s="93"/>
      <c r="D167" s="93"/>
      <c r="E167" s="93"/>
      <c r="F167" s="93"/>
      <c r="G167" s="93"/>
      <c r="H167" s="93"/>
      <c r="I167" s="110"/>
    </row>
    <row r="168" spans="1:9" ht="18.75">
      <c r="A168" s="109" t="s">
        <v>94</v>
      </c>
      <c r="B168" s="93"/>
      <c r="C168" s="93"/>
      <c r="D168" s="93"/>
      <c r="E168" s="93"/>
      <c r="F168" s="93"/>
      <c r="G168" s="93"/>
      <c r="H168" s="93"/>
      <c r="I168" s="110"/>
    </row>
    <row r="169" spans="1:9" ht="18.75">
      <c r="A169" s="176"/>
      <c r="B169" s="107"/>
      <c r="C169" s="107"/>
      <c r="D169" s="107"/>
      <c r="E169" s="107"/>
      <c r="F169" s="107"/>
      <c r="G169" s="107"/>
      <c r="H169" s="107" t="s">
        <v>95</v>
      </c>
      <c r="I169" s="177"/>
    </row>
    <row r="170" spans="1:9" ht="18.75">
      <c r="A170" s="173"/>
      <c r="B170" s="173"/>
      <c r="C170" s="173"/>
      <c r="D170" s="173"/>
      <c r="E170" s="173"/>
      <c r="F170" s="173"/>
      <c r="G170" s="173"/>
      <c r="H170" s="173"/>
      <c r="I170" s="173"/>
    </row>
    <row r="171" spans="1:9" ht="15">
      <c r="A171" s="157"/>
      <c r="B171" s="157"/>
      <c r="C171" s="157"/>
      <c r="D171" s="157"/>
      <c r="E171" s="157"/>
      <c r="F171" s="157"/>
      <c r="G171" s="157"/>
      <c r="H171" s="157"/>
      <c r="I171" s="157"/>
    </row>
  </sheetData>
  <sheetProtection password="83AF" sheet="1" formatCells="0" selectLockedCells="1"/>
  <mergeCells count="55">
    <mergeCell ref="A157:I157"/>
    <mergeCell ref="A158:I158"/>
    <mergeCell ref="A132:I132"/>
    <mergeCell ref="A136:I136"/>
    <mergeCell ref="A137:I137"/>
    <mergeCell ref="G138:H138"/>
    <mergeCell ref="A135:I135"/>
    <mergeCell ref="A164:I164"/>
    <mergeCell ref="H20:I20"/>
    <mergeCell ref="A23:I23"/>
    <mergeCell ref="A142:I142"/>
    <mergeCell ref="A143:I143"/>
    <mergeCell ref="A144:I144"/>
    <mergeCell ref="A153:I153"/>
    <mergeCell ref="C140:D140"/>
    <mergeCell ref="A118:I118"/>
    <mergeCell ref="A119:I119"/>
    <mergeCell ref="A121:I121"/>
    <mergeCell ref="A129:I129"/>
    <mergeCell ref="A130:B130"/>
    <mergeCell ref="A131:I131"/>
    <mergeCell ref="A133:I133"/>
    <mergeCell ref="A134:I134"/>
    <mergeCell ref="A78:I78"/>
    <mergeCell ref="A80:I80"/>
    <mergeCell ref="A83:I83"/>
    <mergeCell ref="A86:B86"/>
    <mergeCell ref="C87:D87"/>
    <mergeCell ref="B89:C89"/>
    <mergeCell ref="A57:I58"/>
    <mergeCell ref="A69:I69"/>
    <mergeCell ref="B71:I71"/>
    <mergeCell ref="B73:I73"/>
    <mergeCell ref="B75:I75"/>
    <mergeCell ref="A76:I76"/>
    <mergeCell ref="A53:I53"/>
    <mergeCell ref="A54:I54"/>
    <mergeCell ref="A55:E55"/>
    <mergeCell ref="F55:I55"/>
    <mergeCell ref="A28:I28"/>
    <mergeCell ref="A31:F31"/>
    <mergeCell ref="A48:I48"/>
    <mergeCell ref="C20:E20"/>
    <mergeCell ref="A9:I9"/>
    <mergeCell ref="A10:B10"/>
    <mergeCell ref="B12:C12"/>
    <mergeCell ref="B13:C13"/>
    <mergeCell ref="C19:E19"/>
    <mergeCell ref="H19:I19"/>
    <mergeCell ref="A1:I1"/>
    <mergeCell ref="A2:I2"/>
    <mergeCell ref="A4:I4"/>
    <mergeCell ref="A5:I5"/>
    <mergeCell ref="A7:I7"/>
    <mergeCell ref="A8:I8"/>
  </mergeCells>
  <conditionalFormatting sqref="B106">
    <cfRule type="cellIs" priority="3" dxfId="12" operator="equal">
      <formula>"C131"</formula>
    </cfRule>
  </conditionalFormatting>
  <conditionalFormatting sqref="A15 A13">
    <cfRule type="iconSet" priority="2" dxfId="11">
      <iconSet iconSet="3ArrowsGray">
        <cfvo type="percent" val="0"/>
        <cfvo type="percent" val="33"/>
        <cfvo type="percent" val="67"/>
      </iconSet>
    </cfRule>
  </conditionalFormatting>
  <conditionalFormatting sqref="A12">
    <cfRule type="iconSet" priority="1" dxfId="11">
      <iconSet iconSet="3ArrowsGray">
        <cfvo type="percent" val="0"/>
        <cfvo type="percent" val="33"/>
        <cfvo type="percent" val="67"/>
      </iconSet>
    </cfRule>
  </conditionalFormatting>
  <dataValidations count="1">
    <dataValidation type="whole" allowBlank="1" showInputMessage="1" showErrorMessage="1" sqref="G21">
      <formula1>0</formula1>
      <formula2>99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4" r:id="rId4"/>
  <rowBreaks count="2" manualBreakCount="2">
    <brk id="51" max="8" man="1"/>
    <brk id="113" max="8" man="1"/>
  </rowBreaks>
  <drawing r:id="rId3"/>
  <legacyDrawing r:id="rId2"/>
  <oleObjects>
    <oleObject progId="Word.Picture.8" shapeId="16322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Monica</cp:lastModifiedBy>
  <cp:lastPrinted>2018-06-28T14:07:36Z</cp:lastPrinted>
  <dcterms:created xsi:type="dcterms:W3CDTF">2017-10-03T11:35:18Z</dcterms:created>
  <dcterms:modified xsi:type="dcterms:W3CDTF">2018-10-11T09:53:25Z</dcterms:modified>
  <cp:category/>
  <cp:version/>
  <cp:contentType/>
  <cp:contentStatus/>
</cp:coreProperties>
</file>